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slicers/slicer1.xml" ContentType="application/vnd.ms-excel.slicer+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mc:AlternateContent xmlns:mc="http://schemas.openxmlformats.org/markup-compatibility/2006">
    <mc:Choice Requires="x15">
      <x15ac:absPath xmlns:x15ac="http://schemas.microsoft.com/office/spreadsheetml/2010/11/ac" url="C:\Users\jiunk\Downloads\"/>
    </mc:Choice>
  </mc:AlternateContent>
  <xr:revisionPtr revIDLastSave="0" documentId="13_ncr:1_{373206C8-17FD-44C9-AB69-E53EAD9B6323}" xr6:coauthVersionLast="47" xr6:coauthVersionMax="47" xr10:uidLastSave="{00000000-0000-0000-0000-000000000000}"/>
  <bookViews>
    <workbookView xWindow="-108" yWindow="-108" windowWidth="23256" windowHeight="12576" xr2:uid="{00000000-000D-0000-FFFF-FFFF00000000}"/>
  </bookViews>
  <sheets>
    <sheet name="Works to do" sheetId="1" r:id="rId1"/>
    <sheet name="Timeline" sheetId="3" r:id="rId2"/>
    <sheet name="Calendar" sheetId="4" state="hidden" r:id="rId3"/>
    <sheet name="Pivot" sheetId="5" state="hidden" r:id="rId4"/>
    <sheet name="Week Planner" sheetId="2" state="hidden" r:id="rId5"/>
  </sheets>
  <definedNames>
    <definedName name="_xlnm._FilterDatabase" localSheetId="0" hidden="1">'Works to do'!$D$1:$G$21</definedName>
    <definedName name="DayToStart">#REF!</definedName>
    <definedName name="Google_Sheet_Link_1292359700" hidden="1">'Works to do'!#REF!</definedName>
    <definedName name="Google_Sheet_Link_793293026" hidden="1">#REF!</definedName>
    <definedName name="Slicer_Type">#N/A</definedName>
    <definedName name="Slicer_Type1">#N/A</definedName>
  </definedNames>
  <calcPr calcId="191029"/>
  <pivotCaches>
    <pivotCache cacheId="15"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0" roundtripDataSignature="AMtx7mhUJUzF1mf+csVt4sZorfPTMLPYlQ=="/>
    </ext>
  </extLst>
</workbook>
</file>

<file path=xl/calcChain.xml><?xml version="1.0" encoding="utf-8"?>
<calcChain xmlns="http://schemas.openxmlformats.org/spreadsheetml/2006/main">
  <c r="D2" i="3" l="1"/>
  <c r="D7" i="3"/>
  <c r="D5" i="3"/>
  <c r="C7" i="3"/>
  <c r="C6" i="3"/>
  <c r="C5" i="3"/>
  <c r="D4" i="3"/>
  <c r="D6" i="3"/>
  <c r="D3" i="3"/>
  <c r="C3" i="3"/>
  <c r="C4" i="3"/>
  <c r="C2" i="3"/>
  <c r="F2" i="1"/>
  <c r="W2" i="3" a="1"/>
  <c r="W2" i="3" s="1"/>
  <c r="O1" i="4"/>
  <c r="F9" i="3"/>
  <c r="F10" i="3"/>
  <c r="F11" i="3"/>
  <c r="F12" i="3"/>
  <c r="F13" i="3"/>
  <c r="F14" i="3"/>
  <c r="F15" i="3"/>
  <c r="F16" i="3"/>
  <c r="F17" i="3"/>
  <c r="F18" i="3"/>
  <c r="F19" i="3"/>
  <c r="F20" i="3"/>
  <c r="F21" i="3"/>
  <c r="F22" i="3"/>
  <c r="F23" i="3"/>
  <c r="F24" i="3"/>
  <c r="F25" i="3"/>
  <c r="F26" i="3"/>
  <c r="F27" i="3"/>
  <c r="F28" i="3"/>
  <c r="F7" i="3" l="1"/>
  <c r="F6" i="3"/>
  <c r="F4" i="3"/>
  <c r="F5" i="3"/>
  <c r="F3" i="1"/>
  <c r="F4" i="1" s="1"/>
  <c r="F5" i="1" s="1"/>
  <c r="F6" i="1" s="1"/>
  <c r="F7" i="1" s="1"/>
  <c r="F8" i="1" s="1"/>
  <c r="F9" i="1" s="1"/>
  <c r="F10" i="1" s="1"/>
  <c r="F11" i="1" s="1"/>
  <c r="F12" i="1" s="1"/>
  <c r="F13" i="1" s="1"/>
  <c r="F14" i="1" s="1"/>
  <c r="F15" i="1" s="1"/>
  <c r="F16" i="1" s="1"/>
  <c r="F17" i="1" s="1"/>
  <c r="F18" i="1" s="1"/>
  <c r="F19" i="1" s="1"/>
  <c r="F20" i="1" s="1"/>
  <c r="F21" i="1" s="1"/>
  <c r="G2" i="1"/>
  <c r="C2" i="1" s="1"/>
  <c r="F2" i="3"/>
  <c r="F3" i="3"/>
  <c r="F8" i="3"/>
  <c r="O6" i="4"/>
  <c r="G4" i="1" l="1"/>
  <c r="C4" i="1" s="1"/>
  <c r="O7" i="4"/>
  <c r="G3" i="1"/>
  <c r="C3" i="1" s="1"/>
  <c r="I1" i="3"/>
  <c r="J1" i="3" s="1"/>
  <c r="K1" i="3" s="1"/>
  <c r="L1" i="3" s="1"/>
  <c r="M1" i="3" s="1"/>
  <c r="N1" i="3" s="1"/>
  <c r="O1" i="3" s="1"/>
  <c r="P1" i="3" s="1"/>
  <c r="Q1" i="3" s="1"/>
  <c r="R1" i="3" s="1"/>
  <c r="S1" i="3" s="1"/>
  <c r="T1" i="3" s="1"/>
  <c r="U1" i="3" s="1"/>
  <c r="V1" i="3" s="1"/>
  <c r="O2" i="4"/>
  <c r="A2" i="4" s="1" a="1"/>
  <c r="A2" i="4" s="1"/>
  <c r="G5" i="1" l="1"/>
  <c r="C5" i="1" s="1"/>
  <c r="G27" i="3"/>
  <c r="H27" i="3"/>
  <c r="G28" i="3"/>
  <c r="H28" i="3"/>
  <c r="H3" i="3"/>
  <c r="H4" i="3"/>
  <c r="H5" i="3"/>
  <c r="H6" i="3"/>
  <c r="H7" i="3"/>
  <c r="H8" i="3"/>
  <c r="H9" i="3"/>
  <c r="H10" i="3"/>
  <c r="H11" i="3"/>
  <c r="H12" i="3"/>
  <c r="H13" i="3"/>
  <c r="H14" i="3"/>
  <c r="H15" i="3"/>
  <c r="H16" i="3"/>
  <c r="H17" i="3"/>
  <c r="H18" i="3"/>
  <c r="H19" i="3"/>
  <c r="H20" i="3"/>
  <c r="H21" i="3"/>
  <c r="H22" i="3"/>
  <c r="H23" i="3"/>
  <c r="H24" i="3"/>
  <c r="H25" i="3"/>
  <c r="H26" i="3"/>
  <c r="H2" i="3"/>
  <c r="G3" i="3"/>
  <c r="G4" i="3"/>
  <c r="G5" i="3"/>
  <c r="G6" i="3"/>
  <c r="G7" i="3"/>
  <c r="G8" i="3"/>
  <c r="G9" i="3"/>
  <c r="G10" i="3"/>
  <c r="G11" i="3"/>
  <c r="G12" i="3"/>
  <c r="G13" i="3"/>
  <c r="G14" i="3"/>
  <c r="G15" i="3"/>
  <c r="G16" i="3"/>
  <c r="G17" i="3"/>
  <c r="G18" i="3"/>
  <c r="G19" i="3"/>
  <c r="G20" i="3"/>
  <c r="G21" i="3"/>
  <c r="G22" i="3"/>
  <c r="G23" i="3"/>
  <c r="G24" i="3"/>
  <c r="G25" i="3"/>
  <c r="G26" i="3"/>
  <c r="G2" i="3"/>
  <c r="G6" i="1" l="1"/>
  <c r="C6" i="1" s="1"/>
  <c r="C2" i="4"/>
  <c r="A5" i="4"/>
  <c r="G7" i="1" l="1"/>
  <c r="C7" i="1" s="1"/>
  <c r="R7" i="4"/>
  <c r="U7" i="4" a="1"/>
  <c r="U7" i="4" s="1"/>
  <c r="T7" i="4"/>
  <c r="V7" i="4"/>
  <c r="S7" i="4"/>
  <c r="A8" i="4"/>
  <c r="E2" i="4"/>
  <c r="C5" i="4"/>
  <c r="W7" i="4" l="1"/>
  <c r="G8" i="1"/>
  <c r="C8" i="1" s="1"/>
  <c r="V3" i="4"/>
  <c r="T3" i="4"/>
  <c r="S3" i="4"/>
  <c r="R3" i="4"/>
  <c r="U3" i="4" a="1"/>
  <c r="U3" i="4" s="1"/>
  <c r="C8" i="4"/>
  <c r="E5" i="4"/>
  <c r="G2" i="4"/>
  <c r="A11" i="4"/>
  <c r="G9" i="1" l="1"/>
  <c r="C9" i="1" s="1"/>
  <c r="R2" i="4"/>
  <c r="S2" i="4"/>
  <c r="T2" i="4"/>
  <c r="V2" i="4"/>
  <c r="U2" i="4" a="1"/>
  <c r="U2" i="4" s="1"/>
  <c r="W3" i="4"/>
  <c r="E8" i="4"/>
  <c r="A14" i="4"/>
  <c r="I2" i="4"/>
  <c r="G5" i="4"/>
  <c r="C11" i="4"/>
  <c r="W2" i="4" l="1"/>
  <c r="G10" i="1"/>
  <c r="C10" i="1" s="1"/>
  <c r="G8" i="4"/>
  <c r="K2" i="4"/>
  <c r="I5" i="4"/>
  <c r="E11" i="4"/>
  <c r="C14" i="4"/>
  <c r="A17" i="4"/>
  <c r="G11" i="1" l="1"/>
  <c r="C11" i="1" s="1"/>
  <c r="G11" i="4"/>
  <c r="C17" i="4"/>
  <c r="E14" i="4"/>
  <c r="I8" i="4"/>
  <c r="M2" i="4"/>
  <c r="K5" i="4"/>
  <c r="G12" i="1" l="1"/>
  <c r="C12" i="1" s="1"/>
  <c r="I11" i="4"/>
  <c r="E17" i="4"/>
  <c r="K8" i="4"/>
  <c r="M5" i="4"/>
  <c r="G14" i="4"/>
  <c r="G13" i="1" l="1"/>
  <c r="C13" i="1" s="1"/>
  <c r="T4" i="4"/>
  <c r="R4" i="4"/>
  <c r="V4" i="4"/>
  <c r="U4" i="4" a="1"/>
  <c r="U4" i="4" s="1"/>
  <c r="S4" i="4"/>
  <c r="K11" i="4"/>
  <c r="M8" i="4"/>
  <c r="G17" i="4"/>
  <c r="I14" i="4"/>
  <c r="W4" i="4" l="1"/>
  <c r="G14" i="1"/>
  <c r="C14" i="1" s="1"/>
  <c r="M11" i="4"/>
  <c r="I17" i="4"/>
  <c r="K14" i="4"/>
  <c r="S8" i="4" l="1"/>
  <c r="R8" i="4"/>
  <c r="U8" i="4" a="1"/>
  <c r="U8" i="4" s="1"/>
  <c r="T8" i="4"/>
  <c r="V8" i="4"/>
  <c r="K17" i="4"/>
  <c r="M14" i="4"/>
  <c r="W8" i="4" l="1"/>
  <c r="G15" i="1"/>
  <c r="C15" i="1" s="1"/>
  <c r="R6" i="4"/>
  <c r="V6" i="4"/>
  <c r="T6" i="4"/>
  <c r="U6" i="4" a="1"/>
  <c r="U6" i="4" s="1"/>
  <c r="S6" i="4"/>
  <c r="M17" i="4"/>
  <c r="W6" i="4" l="1"/>
  <c r="G16" i="1"/>
  <c r="C16" i="1" s="1"/>
  <c r="G17" i="1" l="1"/>
  <c r="C17" i="1" s="1"/>
  <c r="G18" i="1" l="1"/>
  <c r="C18" i="1" s="1"/>
  <c r="G19" i="1" l="1"/>
  <c r="C19" i="1" s="1"/>
  <c r="G20" i="1" l="1"/>
  <c r="C20" i="1" s="1"/>
  <c r="E18" i="4"/>
  <c r="K9" i="4"/>
  <c r="I12" i="4"/>
  <c r="M18" i="4"/>
  <c r="M6" i="4"/>
  <c r="I18" i="4"/>
  <c r="G15" i="4"/>
  <c r="M12" i="4"/>
  <c r="K15" i="4"/>
  <c r="G21" i="1" l="1"/>
  <c r="C21" i="1" s="1"/>
  <c r="O4" i="4"/>
  <c r="O15" i="4"/>
  <c r="O18" i="4"/>
  <c r="O5" i="4"/>
  <c r="C12" i="4"/>
  <c r="C3" i="4"/>
  <c r="E3" i="4"/>
  <c r="A3" i="4"/>
  <c r="A9" i="4"/>
  <c r="E6" i="4"/>
  <c r="I3" i="4"/>
  <c r="E9" i="4"/>
  <c r="C9" i="4"/>
  <c r="C6" i="4"/>
  <c r="A15" i="4"/>
  <c r="G3" i="4"/>
  <c r="A6" i="4"/>
  <c r="C15" i="4"/>
  <c r="I6" i="4"/>
  <c r="G9" i="4"/>
  <c r="R5" i="4"/>
  <c r="A12" i="4"/>
  <c r="S5" i="4"/>
  <c r="S9" i="4" s="1"/>
  <c r="A18" i="4"/>
  <c r="U5" i="4" a="1"/>
  <c r="U5" i="4" s="1"/>
  <c r="U9" i="4" s="1"/>
  <c r="T5" i="4"/>
  <c r="T9" i="4" s="1"/>
  <c r="E12" i="4"/>
  <c r="V5" i="4"/>
  <c r="V9" i="4" s="1"/>
  <c r="K3" i="4"/>
  <c r="G12" i="4"/>
  <c r="G6" i="4"/>
  <c r="M3" i="4"/>
  <c r="K12" i="4"/>
  <c r="M15" i="4"/>
  <c r="E15" i="4"/>
  <c r="G18" i="4"/>
  <c r="I15" i="4"/>
  <c r="K18" i="4"/>
  <c r="I9" i="4"/>
  <c r="C18" i="4"/>
  <c r="M9" i="4"/>
  <c r="K6" i="4"/>
  <c r="W5" i="4" l="1"/>
  <c r="R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<sst xmlns="http://schemas.openxmlformats.org/spreadsheetml/2006/main" count="135" uniqueCount="111">
  <si>
    <t>ASAP</t>
  </si>
  <si>
    <t>Today</t>
  </si>
  <si>
    <t>Tomorrow</t>
  </si>
  <si>
    <t>COSC 312</t>
    <phoneticPr fontId="35" type="noConversion"/>
  </si>
  <si>
    <t>DAT</t>
    <phoneticPr fontId="35" type="noConversion"/>
  </si>
  <si>
    <t>COSC 340</t>
    <phoneticPr fontId="35" type="noConversion"/>
  </si>
  <si>
    <t>COSC 360</t>
    <phoneticPr fontId="35" type="noConversion"/>
  </si>
  <si>
    <t>COSC 483</t>
    <phoneticPr fontId="35" type="noConversion"/>
  </si>
  <si>
    <t>FDSC 150</t>
    <phoneticPr fontId="35" type="noConversion"/>
  </si>
  <si>
    <t>ETC</t>
    <phoneticPr fontId="35" type="noConversion"/>
  </si>
  <si>
    <t>TBA</t>
    <phoneticPr fontId="35" type="noConversion"/>
  </si>
  <si>
    <t>Next Week</t>
    <phoneticPr fontId="35" type="noConversion"/>
  </si>
  <si>
    <t>Type</t>
    <phoneticPr fontId="35" type="noConversion"/>
  </si>
  <si>
    <t>This Week</t>
    <phoneticPr fontId="35" type="noConversion"/>
  </si>
  <si>
    <t>Exam #7</t>
    <phoneticPr fontId="35" type="noConversion"/>
  </si>
  <si>
    <t>Sprint 3</t>
    <phoneticPr fontId="35" type="noConversion"/>
  </si>
  <si>
    <t>Packback #10</t>
    <phoneticPr fontId="35" type="noConversion"/>
  </si>
  <si>
    <t>Lab 7</t>
    <phoneticPr fontId="35" type="noConversion"/>
  </si>
  <si>
    <t>Packback #9</t>
    <phoneticPr fontId="35" type="noConversion"/>
  </si>
  <si>
    <t>Exam #7</t>
  </si>
  <si>
    <t>Make Excel</t>
  </si>
  <si>
    <t>Make Excel</t>
    <phoneticPr fontId="35" type="noConversion"/>
  </si>
  <si>
    <t>SRP Project</t>
  </si>
  <si>
    <t>SRP Project</t>
    <phoneticPr fontId="35" type="noConversion"/>
  </si>
  <si>
    <t>Lab 7</t>
  </si>
  <si>
    <t>Sprint 3</t>
  </si>
  <si>
    <t>FTF Meeting</t>
    <phoneticPr fontId="35" type="noConversion"/>
  </si>
  <si>
    <t>Virtual Meeting</t>
    <phoneticPr fontId="35" type="noConversion"/>
  </si>
  <si>
    <t>Exam 2</t>
  </si>
  <si>
    <t>Exam 2</t>
    <phoneticPr fontId="35" type="noConversion"/>
  </si>
  <si>
    <t>Clicker PPT</t>
    <phoneticPr fontId="35" type="noConversion"/>
  </si>
  <si>
    <t>Review Workbook</t>
    <phoneticPr fontId="35" type="noConversion"/>
  </si>
  <si>
    <t>Review HW</t>
    <phoneticPr fontId="35" type="noConversion"/>
  </si>
  <si>
    <t>Registration</t>
  </si>
  <si>
    <t>Registration</t>
    <phoneticPr fontId="35" type="noConversion"/>
  </si>
  <si>
    <t>Packback #11</t>
    <phoneticPr fontId="35" type="noConversion"/>
  </si>
  <si>
    <t>Password HW</t>
    <phoneticPr fontId="35" type="noConversion"/>
  </si>
  <si>
    <t>Sign&amp;Encrypt HW</t>
    <phoneticPr fontId="35" type="noConversion"/>
  </si>
  <si>
    <t>Password Project</t>
    <phoneticPr fontId="35" type="noConversion"/>
  </si>
  <si>
    <t>Legend</t>
    <phoneticPr fontId="35" type="noConversion"/>
  </si>
  <si>
    <t>Assignments</t>
    <phoneticPr fontId="35" type="noConversion"/>
  </si>
  <si>
    <t>Start</t>
    <phoneticPr fontId="35" type="noConversion"/>
  </si>
  <si>
    <t>Finish</t>
    <phoneticPr fontId="35" type="noConversion"/>
  </si>
  <si>
    <t>Due</t>
    <phoneticPr fontId="35" type="noConversion"/>
  </si>
  <si>
    <t>Duration</t>
    <phoneticPr fontId="35" type="noConversion"/>
  </si>
  <si>
    <t>COSC 361</t>
  </si>
  <si>
    <t>COSC 361</t>
    <phoneticPr fontId="35" type="noConversion"/>
  </si>
  <si>
    <t>COSC 366</t>
  </si>
  <si>
    <t>COSC 366</t>
    <phoneticPr fontId="35" type="noConversion"/>
  </si>
  <si>
    <t>COSC 365</t>
  </si>
  <si>
    <t>COSC 365</t>
    <phoneticPr fontId="35" type="noConversion"/>
  </si>
  <si>
    <t>COSC 420</t>
    <phoneticPr fontId="35" type="noConversion"/>
  </si>
  <si>
    <t>NUTR 216</t>
  </si>
  <si>
    <t>NUTR 216</t>
    <phoneticPr fontId="35" type="noConversion"/>
  </si>
  <si>
    <t>Type</t>
    <phoneticPr fontId="41" type="noConversion"/>
  </si>
  <si>
    <t>Assignments</t>
    <phoneticPr fontId="41" type="noConversion"/>
  </si>
  <si>
    <t>Due Date</t>
    <phoneticPr fontId="41" type="noConversion"/>
  </si>
  <si>
    <t>Days Left</t>
    <phoneticPr fontId="41" type="noConversion"/>
  </si>
  <si>
    <t xml:space="preserve"> </t>
    <phoneticPr fontId="41" type="noConversion"/>
  </si>
  <si>
    <t>Sun</t>
    <phoneticPr fontId="41" type="noConversion"/>
  </si>
  <si>
    <t>Mon</t>
    <phoneticPr fontId="35" type="noConversion"/>
  </si>
  <si>
    <t>Tue</t>
    <phoneticPr fontId="35" type="noConversion"/>
  </si>
  <si>
    <t>Wed</t>
    <phoneticPr fontId="35" type="noConversion"/>
  </si>
  <si>
    <t>Thu</t>
    <phoneticPr fontId="35" type="noConversion"/>
  </si>
  <si>
    <t>Fri</t>
    <phoneticPr fontId="35" type="noConversion"/>
  </si>
  <si>
    <t>Sat</t>
    <phoneticPr fontId="35" type="noConversion"/>
  </si>
  <si>
    <t>Row Labels</t>
  </si>
  <si>
    <t>Grand Total</t>
  </si>
  <si>
    <t>Count of Due Date</t>
  </si>
  <si>
    <t>Column Labels</t>
  </si>
  <si>
    <t>Total</t>
  </si>
  <si>
    <t>Sum</t>
    <phoneticPr fontId="35" type="noConversion"/>
  </si>
  <si>
    <t>COSC 365</t>
    <phoneticPr fontId="41" type="noConversion"/>
  </si>
  <si>
    <t>COSC 366</t>
    <phoneticPr fontId="41" type="noConversion"/>
  </si>
  <si>
    <t>EF 142 TA</t>
  </si>
  <si>
    <t>EF 142 TA</t>
    <phoneticPr fontId="41" type="noConversion"/>
  </si>
  <si>
    <t>EF 142 TA</t>
    <phoneticPr fontId="35" type="noConversion"/>
  </si>
  <si>
    <t>COSC 361</t>
    <phoneticPr fontId="41" type="noConversion"/>
  </si>
  <si>
    <t>Lab Preview</t>
    <phoneticPr fontId="41" type="noConversion"/>
  </si>
  <si>
    <t>Prepare Friday Quiz</t>
    <phoneticPr fontId="41" type="noConversion"/>
  </si>
  <si>
    <t>NUTR 216</t>
    <phoneticPr fontId="41" type="noConversion"/>
  </si>
  <si>
    <t>Working Time Submission</t>
    <phoneticPr fontId="41" type="noConversion"/>
  </si>
  <si>
    <t>Exam 2</t>
    <phoneticPr fontId="41" type="noConversion"/>
  </si>
  <si>
    <t>Reading OSTEP Chapter 27</t>
  </si>
  <si>
    <t>Lab Preview</t>
  </si>
  <si>
    <t>Programming Assignment 2</t>
  </si>
  <si>
    <t>Food Presentation 2</t>
  </si>
  <si>
    <t>Reading Assignment</t>
    <phoneticPr fontId="35" type="noConversion"/>
  </si>
  <si>
    <t>Web Exploit and Patch</t>
    <phoneticPr fontId="41" type="noConversion"/>
  </si>
  <si>
    <t>ETC</t>
  </si>
  <si>
    <t>ETC</t>
    <phoneticPr fontId="41" type="noConversion"/>
  </si>
  <si>
    <t>Email Advisor to ask about credit hours</t>
    <phoneticPr fontId="41" type="noConversion"/>
  </si>
  <si>
    <t>COSC 395</t>
  </si>
  <si>
    <t>COSC 395</t>
    <phoneticPr fontId="41" type="noConversion"/>
  </si>
  <si>
    <t>Essay #2 Draft</t>
    <phoneticPr fontId="41" type="noConversion"/>
  </si>
  <si>
    <t>Peer Review #2</t>
    <phoneticPr fontId="41" type="noConversion"/>
  </si>
  <si>
    <t>Essay #2 Final Draft</t>
    <phoneticPr fontId="41" type="noConversion"/>
  </si>
  <si>
    <t>Essay #3 Draft</t>
    <phoneticPr fontId="41" type="noConversion"/>
  </si>
  <si>
    <t>Essay #3 Peer Review</t>
    <phoneticPr fontId="41" type="noConversion"/>
  </si>
  <si>
    <t>Essay #3 Final Revision</t>
    <phoneticPr fontId="41" type="noConversion"/>
  </si>
  <si>
    <t>WFE: 3 Comments - Berries</t>
    <phoneticPr fontId="41" type="noConversion"/>
  </si>
  <si>
    <t>Weekly Food Experience - Other Fruit 1</t>
    <phoneticPr fontId="41" type="noConversion"/>
  </si>
  <si>
    <t>COSC 420</t>
  </si>
  <si>
    <t>COSC 420</t>
    <phoneticPr fontId="41" type="noConversion"/>
  </si>
  <si>
    <t>Final Presentation</t>
    <phoneticPr fontId="41" type="noConversion"/>
  </si>
  <si>
    <t>Final Project Report</t>
    <phoneticPr fontId="41" type="noConversion"/>
  </si>
  <si>
    <t>Reading OSTEP Chapter 37</t>
    <phoneticPr fontId="41" type="noConversion"/>
  </si>
  <si>
    <t>PPT Preview + Reading (11.0 - 11.2; 7 pgs)</t>
    <phoneticPr fontId="41" type="noConversion"/>
  </si>
  <si>
    <t>Invitation from Oak Ridge National Laboratory</t>
    <phoneticPr fontId="41" type="noConversion"/>
  </si>
  <si>
    <t>Immune Systems</t>
    <phoneticPr fontId="41" type="noConversion"/>
  </si>
  <si>
    <t>Example Assignment</t>
    <phoneticPr fontId="3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</si>
</sst>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76" formatCode="m/d"/>
    <numFmt numFmtId="177" formatCode="m/d/yy\ h:mm"/>
    <numFmt numFmtId="178" formatCode="[h]&quot;:&quot;mm"/>
    <numFmt numFmtId="179" formatCode="m\/d"/>
    <numFmt numFmtId="180" formatCode="mm&quot;월&quot;\ dd&quot;일&quot;"/>
    <numFmt numFmtId="181" formatCode="0\ &quot;일&quot;"/>
    <numFmt numFmtId="182" formatCode="m&quot;/&quot;d;@"/>
    <numFmt numFmtId="183" formatCode="dd"/>
    <numFmt numFmtId="184" formatCode="[$-409]mmm\ dd\ \(aaa\)"/>
    <numFmt numFmtId="185" formatCode="0_ ;[Red]\-0\ "/>
    <numFmt numFmtId="186" formatCode="0_);[Red]\(0\)"/>
  </numFmts>
  <fonts count="48"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Calibri"/>
      <family val="3"/>
      <charset val="129"/>
      <scheme val="minor"/>
    </font>
    <font>
      <sz val="11"/>
      <color rgb="FFFF0000"/>
      <name val="Calibri"/>
      <family val="2"/>
      <scheme val="minor"/>
    </font>
    <font>
      <sz val="11"/>
      <color theme="1"/>
      <name val="Malgun Gothic"/>
      <family val="2"/>
      <charset val="129"/>
    </font>
    <font>
      <b/>
      <sz val="11"/>
      <color theme="1"/>
      <name val="Calibri"/>
      <family val="2"/>
      <scheme val="minor"/>
    </font>
    <font>
      <b/>
      <sz val="11"/>
      <color rgb="FF000000"/>
      <name val="Calibri"/>
      <family val="2"/>
      <scheme val="minor"/>
    </font>
    <font>
      <sz val="11"/>
      <color rgb="FF000000"/>
      <name val="Calibri"/>
      <family val="2"/>
      <scheme val="minor"/>
    </font>
    <font>
      <sz val="8"/>
      <name val="Calibri"/>
      <family val="2"/>
      <charset val="129"/>
      <scheme val="minor"/>
    </font>
    <font>
      <sz val="12"/>
      <color rgb="FFFF0000"/>
      <name val="Calibri"/>
      <family val="2"/>
      <scheme val="minor"/>
    </font>
    <font>
      <sz val="12"/>
      <color rgb="FF000000"/>
      <name val="Calibri"/>
      <family val="2"/>
      <scheme val="minor"/>
    </font>
    <font>
      <sz val="12"/>
      <color theme="1"/>
      <name val="Calibri"/>
      <family val="2"/>
      <scheme val="minor"/>
    </font>
    <font>
      <b/>
      <sz val="12"/>
      <color rgb="FFFF0000"/>
      <name val="Calibri"/>
      <family val="2"/>
      <scheme val="minor"/>
    </font>
    <font>
      <b/>
      <sz val="12"/>
      <color theme="1"/>
      <name val="Calibri"/>
      <family val="2"/>
      <scheme val="minor"/>
    </font>
    <font>
      <b/>
      <sz val="12"/>
      <color rgb="FF000000"/>
      <name val="Calibri"/>
      <family val="2"/>
      <scheme val="minor"/>
    </font>
  </fonts>
  <fills count="20">
    <fill>
      <patternFill patternType="none"/>
    </fill>
    <fill>
      <patternFill patternType="gray125"/>
    </fill>
    <fill>
      <patternFill patternType="solid">
        <fgColor theme="5"/>
        <bgColor indexed="64"/>
      </patternFill>
    </fill>
    <fill>
      <patternFill patternType="solid">
        <fgColor theme="8"/>
        <bgColor indexed="64"/>
      </patternFill>
    </fill>
    <fill>
      <patternFill patternType="solid">
        <fgColor theme="7"/>
        <bgColor indexed="64"/>
      </patternFill>
    </fill>
    <fill>
      <patternFill patternType="solid">
        <fgColor theme="7" tint="0.39997558519241921"/>
        <bgColor indexed="64"/>
      </patternFill>
    </fill>
    <fill>
      <patternFill patternType="solid">
        <fgColor theme="4"/>
        <bgColor indexed="64"/>
      </patternFill>
    </fill>
    <fill>
      <patternFill patternType="solid">
        <fgColor theme="4" tint="0.39997558519241921"/>
        <bgColor indexed="64"/>
      </patternFill>
    </fill>
    <fill>
      <patternFill patternType="solid">
        <fgColor theme="6"/>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bgColor indexed="64"/>
      </patternFill>
    </fill>
    <fill>
      <patternFill patternType="solid">
        <fgColor theme="7" tint="0.59999389629810485"/>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theme="4" tint="-0.499984740745262"/>
        <bgColor indexed="64"/>
      </patternFill>
    </fill>
    <fill>
      <patternFill patternType="solid">
        <fgColor theme="0"/>
        <bgColor indexed="64"/>
      </patternFill>
    </fill>
    <fill>
      <patternFill patternType="solid">
        <fgColor theme="0"/>
        <bgColor rgb="FFFFFF00"/>
      </patternFill>
    </fill>
    <fill>
      <patternFill patternType="solid">
        <fgColor theme="0"/>
        <bgColor rgb="FFFFC000"/>
      </patternFill>
    </fill>
  </fills>
  <borders count="19">
    <border>
      <left/>
      <right/>
      <top/>
      <bottom/>
      <diagonal/>
    </border>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45">
    <xf numFmtId="0" fontId="0" fillId="0" borderId="0" xfId="0" applyAlignment="1">
      <alignment vertical="top"/>
    </xf>
    <xf numFmtId="0" fontId="34" fillId="0" borderId="0" xfId="0" applyFont="1" applyAlignment="1">
      <alignment horizontal="center" vertical="center"/>
    </xf>
    <xf numFmtId="0" fontId="0" fillId="0" borderId="0" xfId="0" applyAlignment="1">
      <alignment horizontal="center" vertical="center"/>
    </xf>
    <xf numFmtId="180" fontId="0" fillId="0" borderId="0" xfId="0" applyNumberFormat="1" applyAlignment="1">
      <alignment horizontal="center" vertical="center"/>
    </xf>
    <xf numFmtId="180" fontId="34" fillId="0" borderId="0" xfId="0" applyNumberFormat="1" applyFont="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9" fontId="0" fillId="0" borderId="7" xfId="0" applyNumberFormat="1" applyBorder="1" applyAlignment="1">
      <alignment horizontal="center" vertical="center"/>
    </xf>
    <xf numFmtId="179" fontId="0" fillId="0" borderId="8" xfId="0" applyNumberFormat="1" applyBorder="1" applyAlignment="1">
      <alignment horizontal="center" vertical="center"/>
    </xf>
    <xf numFmtId="179" fontId="36" fillId="0" borderId="9" xfId="0" applyNumberFormat="1" applyFont="1" applyBorder="1" applyAlignment="1">
      <alignment horizontal="center" vertical="center"/>
    </xf>
    <xf numFmtId="0" fontId="0" fillId="3" borderId="6" xfId="0"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9" borderId="1" xfId="0" applyFill="1" applyBorder="1" applyAlignment="1">
      <alignment horizontal="center" vertical="center"/>
    </xf>
    <xf numFmtId="0" fontId="0" fillId="10" borderId="1" xfId="0" applyFill="1" applyBorder="1" applyAlignment="1">
      <alignment horizontal="center" vertical="center"/>
    </xf>
    <xf numFmtId="0" fontId="0" fillId="2" borderId="1" xfId="0" applyFill="1" applyBorder="1" applyAlignment="1">
      <alignment horizontal="center" vertical="center"/>
    </xf>
    <xf numFmtId="0" fontId="0" fillId="11" borderId="2" xfId="0" applyFill="1" applyBorder="1" applyAlignment="1">
      <alignment horizontal="center" vertical="center"/>
    </xf>
    <xf numFmtId="0" fontId="0" fillId="11" borderId="1" xfId="0" applyFill="1" applyBorder="1" applyAlignment="1">
      <alignment horizontal="center" vertical="center"/>
    </xf>
    <xf numFmtId="0" fontId="0" fillId="12" borderId="2" xfId="0" applyFill="1" applyBorder="1" applyAlignment="1">
      <alignment horizontal="center" vertical="center"/>
    </xf>
    <xf numFmtId="0" fontId="34" fillId="0" borderId="2" xfId="0" applyFont="1" applyBorder="1" applyAlignment="1">
      <alignment horizontal="center" vertical="center"/>
    </xf>
    <xf numFmtId="0" fontId="0" fillId="8" borderId="1" xfId="0" applyFill="1" applyBorder="1" applyAlignment="1">
      <alignment horizontal="center" vertical="center"/>
    </xf>
    <xf numFmtId="0" fontId="0" fillId="15" borderId="1" xfId="0" applyFill="1" applyBorder="1" applyAlignment="1">
      <alignment horizontal="center" vertical="center"/>
    </xf>
    <xf numFmtId="0" fontId="0" fillId="15" borderId="3" xfId="0" applyFill="1" applyBorder="1" applyAlignment="1">
      <alignment horizontal="center" vertical="center"/>
    </xf>
    <xf numFmtId="0" fontId="0" fillId="14" borderId="1" xfId="0" applyFill="1" applyBorder="1" applyAlignment="1">
      <alignment horizontal="center" vertical="center"/>
    </xf>
    <xf numFmtId="0" fontId="0" fillId="13" borderId="1" xfId="0" applyFill="1" applyBorder="1" applyAlignment="1">
      <alignment horizontal="center" vertical="center"/>
    </xf>
    <xf numFmtId="0" fontId="0" fillId="12" borderId="1" xfId="0" applyFill="1" applyBorder="1" applyAlignment="1">
      <alignment horizontal="center" vertical="center"/>
    </xf>
    <xf numFmtId="0" fontId="0" fillId="7" borderId="3" xfId="0" applyFill="1" applyBorder="1" applyAlignment="1">
      <alignment horizontal="center" vertical="center"/>
    </xf>
    <xf numFmtId="0" fontId="0" fillId="8" borderId="3" xfId="0" applyFill="1" applyBorder="1" applyAlignment="1">
      <alignment horizontal="center" vertical="center"/>
    </xf>
    <xf numFmtId="0" fontId="0" fillId="11" borderId="3" xfId="0" applyFill="1" applyBorder="1" applyAlignment="1">
      <alignment horizontal="center" vertical="center"/>
    </xf>
    <xf numFmtId="0" fontId="0" fillId="16" borderId="0" xfId="0" applyFill="1" applyAlignment="1">
      <alignment horizontal="center" vertical="center"/>
    </xf>
    <xf numFmtId="181" fontId="0" fillId="0" borderId="1" xfId="0" applyNumberFormat="1" applyBorder="1" applyAlignment="1">
      <alignment horizontal="center" vertical="center"/>
    </xf>
    <xf numFmtId="182" fontId="0" fillId="0" borderId="1" xfId="0" applyNumberFormat="1" applyBorder="1" applyAlignment="1">
      <alignment horizontal="center" vertical="center"/>
    </xf>
    <xf numFmtId="0" fontId="40" fillId="0" borderId="0" xfId="0" applyFont="1" applyAlignment="1">
      <alignment horizontal="center" vertical="center"/>
    </xf>
    <xf numFmtId="0" fontId="28" fillId="0" borderId="0" xfId="0" applyFont="1" applyAlignment="1">
      <alignment vertical="top"/>
    </xf>
    <xf numFmtId="0" fontId="28" fillId="0" borderId="1" xfId="0" applyFont="1" applyBorder="1" applyAlignment="1">
      <alignment horizontal="center" vertical="center"/>
    </xf>
    <xf numFmtId="0" fontId="28" fillId="0" borderId="0" xfId="0" applyFont="1" applyAlignment="1">
      <alignment horizontal="center" vertical="center"/>
    </xf>
    <xf numFmtId="177" fontId="40" fillId="0" borderId="0" xfId="0" applyNumberFormat="1" applyFont="1" applyAlignment="1">
      <alignment horizontal="center" vertical="center"/>
    </xf>
    <xf numFmtId="177" fontId="28" fillId="0" borderId="0" xfId="0" applyNumberFormat="1" applyFont="1" applyAlignment="1">
      <alignment horizontal="center" vertical="center"/>
    </xf>
    <xf numFmtId="178" fontId="38" fillId="0" borderId="0" xfId="0" applyNumberFormat="1" applyFont="1" applyAlignment="1">
      <alignment horizontal="center" vertical="center"/>
    </xf>
    <xf numFmtId="0" fontId="38" fillId="0" borderId="0" xfId="0" applyFont="1" applyAlignment="1">
      <alignment horizontal="center" vertical="center"/>
    </xf>
    <xf numFmtId="0" fontId="39" fillId="0" borderId="1" xfId="0" applyFont="1" applyBorder="1" applyAlignment="1">
      <alignment horizontal="center" vertical="center"/>
    </xf>
    <xf numFmtId="0" fontId="40" fillId="0" borderId="1" xfId="0" applyFont="1" applyBorder="1" applyAlignment="1">
      <alignment horizontal="center" vertical="center"/>
    </xf>
    <xf numFmtId="0" fontId="27" fillId="0" borderId="0" xfId="0" applyFont="1" applyAlignment="1">
      <alignment horizontal="center" vertical="center"/>
    </xf>
    <xf numFmtId="0" fontId="38" fillId="0" borderId="1" xfId="0" applyFont="1" applyBorder="1" applyAlignment="1">
      <alignment horizontal="center" vertical="center"/>
    </xf>
    <xf numFmtId="176" fontId="42" fillId="17" borderId="1" xfId="0" applyNumberFormat="1" applyFont="1" applyFill="1" applyBorder="1" applyAlignment="1">
      <alignment horizontal="center" vertical="center"/>
    </xf>
    <xf numFmtId="0" fontId="43" fillId="17" borderId="1" xfId="0" applyFont="1" applyFill="1" applyBorder="1" applyAlignment="1">
      <alignment horizontal="center" vertical="center"/>
    </xf>
    <xf numFmtId="176" fontId="44" fillId="17" borderId="1" xfId="0" applyNumberFormat="1" applyFont="1" applyFill="1" applyBorder="1" applyAlignment="1">
      <alignment horizontal="center" vertical="center"/>
    </xf>
    <xf numFmtId="0" fontId="44" fillId="17" borderId="0" xfId="0" applyFont="1" applyFill="1" applyAlignment="1">
      <alignment vertical="top"/>
    </xf>
    <xf numFmtId="183" fontId="45" fillId="17" borderId="10" xfId="0" applyNumberFormat="1" applyFont="1" applyFill="1" applyBorder="1" applyAlignment="1">
      <alignment horizontal="left" vertical="center"/>
    </xf>
    <xf numFmtId="183" fontId="45" fillId="17" borderId="1" xfId="0" applyNumberFormat="1" applyFont="1" applyFill="1" applyBorder="1" applyAlignment="1">
      <alignment horizontal="left" vertical="center"/>
    </xf>
    <xf numFmtId="183" fontId="46" fillId="17" borderId="10" xfId="0" applyNumberFormat="1" applyFont="1" applyFill="1" applyBorder="1" applyAlignment="1">
      <alignment horizontal="left" vertical="center"/>
    </xf>
    <xf numFmtId="183" fontId="46" fillId="17" borderId="1" xfId="0" applyNumberFormat="1" applyFont="1" applyFill="1" applyBorder="1" applyAlignment="1">
      <alignment horizontal="left" vertical="center"/>
    </xf>
    <xf numFmtId="183" fontId="44" fillId="17" borderId="0" xfId="0" applyNumberFormat="1" applyFont="1" applyFill="1" applyAlignment="1">
      <alignment horizontal="left" vertical="top"/>
    </xf>
    <xf numFmtId="0" fontId="44" fillId="17" borderId="1" xfId="0" applyFont="1" applyFill="1" applyBorder="1" applyAlignment="1">
      <alignment horizontal="center" vertical="center"/>
    </xf>
    <xf numFmtId="0" fontId="47" fillId="17" borderId="1" xfId="0" applyFont="1" applyFill="1" applyBorder="1" applyAlignment="1">
      <alignment horizontal="center" vertical="center"/>
    </xf>
    <xf numFmtId="183" fontId="44" fillId="17" borderId="1" xfId="0" applyNumberFormat="1" applyFont="1" applyFill="1" applyBorder="1" applyAlignment="1">
      <alignment horizontal="left" vertical="center"/>
    </xf>
    <xf numFmtId="0" fontId="44" fillId="17" borderId="1" xfId="0" applyFont="1" applyFill="1" applyBorder="1" applyAlignment="1">
      <alignment vertical="top"/>
    </xf>
    <xf numFmtId="183" fontId="46" fillId="17" borderId="1" xfId="0" applyNumberFormat="1" applyFont="1" applyFill="1" applyBorder="1" applyAlignment="1">
      <alignment horizontal="center" vertical="center"/>
    </xf>
    <xf numFmtId="0" fontId="28" fillId="0" borderId="0" xfId="0" applyFont="1" applyAlignment="1">
      <alignment horizontal="center" vertical="top"/>
    </xf>
    <xf numFmtId="184" fontId="43" fillId="18" borderId="1" xfId="0" applyNumberFormat="1" applyFont="1" applyFill="1" applyBorder="1" applyAlignment="1">
      <alignment horizontal="center" vertical="center"/>
    </xf>
    <xf numFmtId="0" fontId="0" fillId="0" borderId="0" xfId="0" pivotButton="1" applyAlignment="1">
      <alignment vertical="top"/>
    </xf>
    <xf numFmtId="179" fontId="0" fillId="0" borderId="0" xfId="0" applyNumberFormat="1" applyAlignment="1">
      <alignment horizontal="left" vertical="top"/>
    </xf>
    <xf numFmtId="0" fontId="37" fillId="0" borderId="1" xfId="0" applyFont="1" applyBorder="1" applyAlignment="1">
      <alignment horizontal="center" vertical="center"/>
    </xf>
    <xf numFmtId="0" fontId="33" fillId="0" borderId="1" xfId="0" applyFont="1" applyBorder="1" applyAlignment="1">
      <alignment horizontal="center" vertical="center"/>
    </xf>
    <xf numFmtId="0" fontId="29" fillId="0" borderId="1" xfId="0" applyFont="1" applyBorder="1" applyAlignment="1">
      <alignment horizontal="center" vertical="center"/>
    </xf>
    <xf numFmtId="0" fontId="30" fillId="0" borderId="1" xfId="0" applyFont="1" applyBorder="1" applyAlignment="1">
      <alignment horizontal="center" vertical="center"/>
    </xf>
    <xf numFmtId="0" fontId="31" fillId="0" borderId="1" xfId="0" applyFont="1" applyBorder="1" applyAlignment="1">
      <alignment horizontal="center" vertical="center"/>
    </xf>
    <xf numFmtId="0" fontId="32" fillId="0" borderId="1" xfId="0" applyFont="1" applyBorder="1" applyAlignment="1">
      <alignment horizontal="center" vertical="center"/>
    </xf>
    <xf numFmtId="0" fontId="46" fillId="0" borderId="0" xfId="0" applyFont="1" applyAlignment="1">
      <alignment horizontal="center" vertical="top"/>
    </xf>
    <xf numFmtId="0" fontId="26" fillId="0" borderId="1" xfId="0" applyFont="1" applyBorder="1" applyAlignment="1">
      <alignment horizontal="center" vertical="center"/>
    </xf>
    <xf numFmtId="0" fontId="25" fillId="0" borderId="0" xfId="0" applyFont="1" applyAlignment="1">
      <alignment horizontal="center" vertical="center"/>
    </xf>
    <xf numFmtId="185" fontId="39" fillId="0" borderId="1" xfId="0" applyNumberFormat="1" applyFont="1" applyBorder="1" applyAlignment="1">
      <alignment horizontal="center" vertical="center"/>
    </xf>
    <xf numFmtId="185" fontId="28" fillId="0" borderId="0" xfId="0" applyNumberFormat="1" applyFont="1" applyAlignment="1">
      <alignment horizontal="center" vertical="center"/>
    </xf>
    <xf numFmtId="185" fontId="28" fillId="0" borderId="0" xfId="0" applyNumberFormat="1" applyFont="1" applyAlignment="1">
      <alignment vertical="top"/>
    </xf>
    <xf numFmtId="182" fontId="24" fillId="0" borderId="1" xfId="0" applyNumberFormat="1" applyFont="1" applyBorder="1" applyAlignment="1">
      <alignment horizontal="center" vertical="center"/>
    </xf>
    <xf numFmtId="0" fontId="23" fillId="0" borderId="1" xfId="0" applyFont="1" applyBorder="1" applyAlignment="1">
      <alignment horizontal="center" vertical="center"/>
    </xf>
    <xf numFmtId="185" fontId="22" fillId="0" borderId="0" xfId="0" applyNumberFormat="1" applyFont="1" applyAlignment="1">
      <alignment horizontal="center" vertical="center"/>
    </xf>
    <xf numFmtId="185" fontId="21" fillId="0" borderId="0" xfId="0" applyNumberFormat="1" applyFont="1" applyAlignment="1">
      <alignment horizontal="center" vertical="center"/>
    </xf>
    <xf numFmtId="0" fontId="44" fillId="0" borderId="0" xfId="0" applyFont="1" applyAlignment="1">
      <alignment horizontal="center" vertical="center"/>
    </xf>
    <xf numFmtId="0" fontId="44" fillId="0" borderId="0" xfId="0" applyFont="1" applyAlignment="1">
      <alignment vertical="top"/>
    </xf>
    <xf numFmtId="183" fontId="43" fillId="17" borderId="1" xfId="0" applyNumberFormat="1" applyFont="1" applyFill="1" applyBorder="1" applyAlignment="1">
      <alignment horizontal="center" vertical="center"/>
    </xf>
    <xf numFmtId="186" fontId="44" fillId="17" borderId="0" xfId="0" applyNumberFormat="1" applyFont="1" applyFill="1" applyAlignment="1">
      <alignment horizontal="center" vertical="center"/>
    </xf>
    <xf numFmtId="0" fontId="44" fillId="17" borderId="0" xfId="0" applyFont="1" applyFill="1" applyAlignment="1">
      <alignment horizontal="center" vertical="center"/>
    </xf>
    <xf numFmtId="0" fontId="20" fillId="0" borderId="1" xfId="0" applyFont="1" applyBorder="1" applyAlignment="1">
      <alignment horizontal="center" vertical="center"/>
    </xf>
    <xf numFmtId="185" fontId="20" fillId="0" borderId="0" xfId="0" applyNumberFormat="1" applyFont="1" applyAlignment="1">
      <alignment horizontal="center" vertical="center"/>
    </xf>
    <xf numFmtId="185" fontId="24" fillId="0" borderId="0" xfId="0" applyNumberFormat="1" applyFont="1" applyAlignment="1">
      <alignment horizontal="center" vertical="center"/>
    </xf>
    <xf numFmtId="0" fontId="19" fillId="0" borderId="0" xfId="0" applyFont="1" applyAlignment="1">
      <alignment horizontal="center" vertical="center"/>
    </xf>
    <xf numFmtId="185" fontId="18" fillId="0" borderId="0" xfId="0" applyNumberFormat="1" applyFont="1" applyAlignment="1">
      <alignment horizontal="center" vertical="center"/>
    </xf>
    <xf numFmtId="185" fontId="17" fillId="0" borderId="0" xfId="0" applyNumberFormat="1" applyFont="1" applyAlignment="1">
      <alignment horizontal="center" vertical="center"/>
    </xf>
    <xf numFmtId="0" fontId="16" fillId="0" borderId="1" xfId="0" applyFont="1" applyBorder="1" applyAlignment="1">
      <alignment horizontal="center" vertical="center"/>
    </xf>
    <xf numFmtId="182" fontId="33" fillId="17" borderId="10" xfId="0" applyNumberFormat="1" applyFont="1" applyFill="1" applyBorder="1" applyAlignment="1">
      <alignment horizontal="center" vertical="center"/>
    </xf>
    <xf numFmtId="182" fontId="33" fillId="17" borderId="13" xfId="0" applyNumberFormat="1" applyFont="1" applyFill="1" applyBorder="1" applyAlignment="1">
      <alignment horizontal="center" vertical="center"/>
    </xf>
    <xf numFmtId="182" fontId="33" fillId="17" borderId="14" xfId="0" applyNumberFormat="1" applyFont="1" applyFill="1" applyBorder="1" applyAlignment="1">
      <alignment horizontal="center" vertical="center"/>
    </xf>
    <xf numFmtId="180" fontId="0" fillId="17" borderId="1" xfId="0" applyNumberFormat="1" applyFill="1" applyBorder="1" applyAlignment="1">
      <alignment horizontal="center" vertical="center"/>
    </xf>
    <xf numFmtId="180" fontId="0" fillId="17" borderId="15" xfId="0" applyNumberFormat="1" applyFill="1" applyBorder="1" applyAlignment="1">
      <alignment horizontal="center" vertical="center"/>
    </xf>
    <xf numFmtId="0" fontId="0" fillId="17" borderId="1" xfId="0" applyFill="1" applyBorder="1" applyAlignment="1">
      <alignment horizontal="center" vertical="center"/>
    </xf>
    <xf numFmtId="0" fontId="0" fillId="17" borderId="12" xfId="0" applyFill="1" applyBorder="1" applyAlignment="1">
      <alignment horizontal="center" vertical="center"/>
    </xf>
    <xf numFmtId="0" fontId="0" fillId="17" borderId="15" xfId="0" applyFill="1" applyBorder="1" applyAlignment="1">
      <alignment horizontal="center" vertical="center"/>
    </xf>
    <xf numFmtId="0" fontId="15" fillId="0" borderId="1" xfId="0" applyFont="1" applyBorder="1" applyAlignment="1">
      <alignment horizontal="center" vertical="center"/>
    </xf>
    <xf numFmtId="180" fontId="44" fillId="17" borderId="15" xfId="0" applyNumberFormat="1" applyFont="1" applyFill="1" applyBorder="1" applyAlignment="1">
      <alignment horizontal="center" vertical="center"/>
    </xf>
    <xf numFmtId="0" fontId="14" fillId="0" borderId="1" xfId="0" applyFont="1" applyBorder="1" applyAlignment="1">
      <alignment horizontal="center" vertical="center"/>
    </xf>
    <xf numFmtId="185" fontId="13" fillId="0" borderId="0" xfId="0" applyNumberFormat="1" applyFont="1" applyAlignment="1">
      <alignment horizontal="center" vertical="center"/>
    </xf>
    <xf numFmtId="0" fontId="12" fillId="0" borderId="0" xfId="0" applyFont="1" applyAlignment="1">
      <alignment horizontal="center" vertical="center"/>
    </xf>
    <xf numFmtId="0" fontId="11" fillId="0" borderId="0" xfId="0" applyFont="1" applyAlignment="1">
      <alignment horizontal="center" vertical="center"/>
    </xf>
    <xf numFmtId="0" fontId="10" fillId="0" borderId="1" xfId="0" applyFont="1" applyBorder="1" applyAlignment="1">
      <alignment horizontal="center" vertical="center"/>
    </xf>
    <xf numFmtId="0" fontId="16" fillId="4" borderId="17" xfId="0" applyFont="1" applyFill="1" applyBorder="1" applyAlignment="1">
      <alignment horizontal="center" vertical="center"/>
    </xf>
    <xf numFmtId="0" fontId="33" fillId="6" borderId="17" xfId="0" applyFont="1" applyFill="1" applyBorder="1" applyAlignment="1">
      <alignment horizontal="center" vertical="center"/>
    </xf>
    <xf numFmtId="0" fontId="33" fillId="8" borderId="17" xfId="0" applyFont="1" applyFill="1" applyBorder="1" applyAlignment="1">
      <alignment horizontal="center" vertical="center"/>
    </xf>
    <xf numFmtId="0" fontId="33" fillId="2" borderId="17" xfId="0" applyFont="1" applyFill="1" applyBorder="1" applyAlignment="1">
      <alignment horizontal="center" vertical="center"/>
    </xf>
    <xf numFmtId="0" fontId="33" fillId="12" borderId="17" xfId="0" applyFont="1" applyFill="1" applyBorder="1" applyAlignment="1">
      <alignment horizontal="center" vertical="center"/>
    </xf>
    <xf numFmtId="0" fontId="16" fillId="3" borderId="18" xfId="0" applyFont="1" applyFill="1" applyBorder="1" applyAlignment="1">
      <alignment horizontal="center" vertical="center"/>
    </xf>
    <xf numFmtId="0" fontId="38" fillId="17" borderId="16" xfId="0" applyFont="1" applyFill="1" applyBorder="1" applyAlignment="1">
      <alignment horizontal="center" vertical="center"/>
    </xf>
    <xf numFmtId="0" fontId="9" fillId="0" borderId="0" xfId="0" applyFont="1" applyAlignment="1">
      <alignment horizontal="center" vertical="center"/>
    </xf>
    <xf numFmtId="185" fontId="9" fillId="0" borderId="0" xfId="0" applyNumberFormat="1"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xf>
    <xf numFmtId="185" fontId="7" fillId="0" borderId="0" xfId="0" applyNumberFormat="1" applyFont="1" applyAlignment="1">
      <alignment horizontal="center" vertical="center"/>
    </xf>
    <xf numFmtId="0" fontId="6" fillId="0" borderId="0" xfId="0" applyFont="1" applyAlignment="1">
      <alignment horizontal="center" vertical="center"/>
    </xf>
    <xf numFmtId="185" fontId="6" fillId="0" borderId="0" xfId="0" applyNumberFormat="1"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xf>
    <xf numFmtId="185" fontId="4" fillId="0" borderId="0" xfId="0" applyNumberFormat="1" applyFont="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185" fontId="2" fillId="0" borderId="0" xfId="0" applyNumberFormat="1" applyFont="1" applyAlignment="1">
      <alignment horizontal="center" vertical="center"/>
    </xf>
    <xf numFmtId="0" fontId="1" fillId="0" borderId="0" xfId="0" applyFont="1" applyAlignment="1">
      <alignment horizontal="center" vertical="center"/>
    </xf>
    <xf numFmtId="179" fontId="1" fillId="0" borderId="0" xfId="0" applyNumberFormat="1" applyFont="1" applyAlignment="1">
      <alignment horizontal="center" vertical="center"/>
    </xf>
    <xf numFmtId="185" fontId="1" fillId="0" borderId="0" xfId="0" applyNumberFormat="1" applyFont="1" applyAlignment="1">
      <alignment horizontal="center" vertical="center"/>
    </xf>
    <xf numFmtId="182"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37" fillId="17" borderId="10" xfId="0" applyFont="1" applyFill="1" applyBorder="1" applyAlignment="1">
      <alignment horizontal="center" vertical="center"/>
    </xf>
    <xf numFmtId="0" fontId="37" fillId="17" borderId="14" xfId="0" applyFont="1" applyFill="1" applyBorder="1" applyAlignment="1">
      <alignment horizontal="center" vertical="center"/>
    </xf>
    <xf numFmtId="0" fontId="44" fillId="17" borderId="1" xfId="0" applyFont="1" applyFill="1" applyBorder="1" applyAlignment="1">
      <alignment horizontal="center" vertical="center"/>
    </xf>
    <xf numFmtId="0" fontId="44" fillId="17" borderId="11" xfId="0" applyFont="1" applyFill="1" applyBorder="1" applyAlignment="1">
      <alignment horizontal="center" vertical="center"/>
    </xf>
    <xf numFmtId="0" fontId="44" fillId="19" borderId="1" xfId="0" applyFont="1" applyFill="1" applyBorder="1" applyAlignment="1">
      <alignment horizontal="center" vertical="center"/>
    </xf>
    <xf numFmtId="0" fontId="34" fillId="0" borderId="0" xfId="0" applyFont="1" applyAlignment="1">
      <alignment horizontal="center" vertical="center"/>
    </xf>
    <xf numFmtId="0" fontId="0" fillId="0" borderId="0" xfId="0" applyAlignment="1">
      <alignment horizontal="center" vertical="center"/>
    </xf>
    <xf numFmtId="0" fontId="0" fillId="0" borderId="0" xfId="0" applyNumberFormat="1" applyAlignment="1">
      <alignment vertical="top"/>
    </xf>
  </cellXfs>
  <cellStyles count="1">
    <cellStyle name="Normal" xfId="0" builtinId="0"/>
  </cellStyles>
  <dxfs count="89">
    <dxf>
      <fill>
        <patternFill>
          <bgColor rgb="FF0070C0"/>
        </patternFill>
      </fill>
    </dxf>
    <dxf>
      <fill>
        <patternFill patternType="solid">
          <fgColor rgb="FFFFFF00"/>
          <bgColor rgb="FF00B0F0"/>
        </patternFill>
      </fill>
    </dxf>
    <dxf>
      <font>
        <b/>
      </font>
      <fill>
        <patternFill patternType="solid">
          <bgColor theme="0"/>
        </patternFill>
      </fill>
    </dxf>
    <dxf>
      <font>
        <b/>
      </font>
    </dxf>
    <dxf>
      <fill>
        <patternFill patternType="solid">
          <fgColor rgb="FFFFC000"/>
          <bgColor rgb="FFFFC000"/>
        </patternFill>
      </fill>
    </dxf>
    <dxf>
      <fill>
        <patternFill patternType="solid">
          <fgColor theme="0"/>
          <bgColor theme="0"/>
        </patternFill>
      </fill>
    </dxf>
    <dxf>
      <font>
        <color rgb="FFBFBFBF"/>
      </font>
    </dxf>
    <dxf>
      <font>
        <color rgb="FFBFBFBF"/>
      </font>
      <border>
        <bottom style="thin">
          <color rgb="FFBFBFBF"/>
        </bottom>
      </border>
    </dxf>
    <dxf>
      <font>
        <b/>
        <i val="0"/>
        <color theme="1"/>
      </font>
      <fill>
        <patternFill patternType="solid">
          <bgColor rgb="FFCDF2FF"/>
        </patternFill>
      </fill>
    </dxf>
    <dxf>
      <font>
        <color theme="0"/>
      </font>
      <fill>
        <patternFill patternType="solid">
          <fgColor theme="0"/>
          <bgColor theme="0"/>
        </patternFill>
      </fill>
    </dxf>
    <dxf>
      <font>
        <color rgb="FF00B0F0"/>
      </font>
    </dxf>
    <dxf>
      <fill>
        <patternFill>
          <bgColor theme="6" tint="0.79998168889431442"/>
        </patternFill>
      </fill>
    </dxf>
    <dxf>
      <fill>
        <patternFill>
          <bgColor theme="8" tint="0.59996337778862885"/>
        </patternFill>
      </fill>
    </dxf>
    <dxf>
      <fill>
        <patternFill>
          <bgColor theme="9" tint="0.59996337778862885"/>
        </patternFill>
      </fill>
    </dxf>
    <dxf>
      <fill>
        <patternFill>
          <bgColor theme="5" tint="0.59996337778862885"/>
        </patternFill>
      </fill>
    </dxf>
    <dxf>
      <fill>
        <patternFill>
          <bgColor theme="6" tint="0.59996337778862885"/>
        </patternFill>
      </fill>
    </dxf>
    <dxf>
      <fill>
        <patternFill>
          <bgColor theme="4" tint="0.59996337778862885"/>
        </patternFill>
      </fill>
    </dxf>
    <dxf>
      <fill>
        <patternFill>
          <bgColor theme="7" tint="0.59996337778862885"/>
        </patternFill>
      </fill>
    </dxf>
    <dxf>
      <fill>
        <patternFill>
          <bgColor theme="8" tint="0.39994506668294322"/>
        </patternFill>
      </fill>
    </dxf>
    <dxf>
      <fill>
        <patternFill>
          <bgColor theme="9" tint="0.39994506668294322"/>
        </patternFill>
      </fill>
    </dxf>
    <dxf>
      <fill>
        <patternFill>
          <bgColor theme="5" tint="0.39994506668294322"/>
        </patternFill>
      </fill>
    </dxf>
    <dxf>
      <fill>
        <patternFill>
          <bgColor theme="6" tint="0.39994506668294322"/>
        </patternFill>
      </fill>
    </dxf>
    <dxf>
      <fill>
        <patternFill>
          <bgColor theme="4" tint="0.39994506668294322"/>
        </patternFill>
      </fill>
    </dxf>
    <dxf>
      <fill>
        <patternFill>
          <bgColor theme="7" tint="0.39994506668294322"/>
        </patternFill>
      </fill>
    </dxf>
    <dxf>
      <fill>
        <patternFill>
          <bgColor theme="8" tint="-0.499984740745262"/>
        </patternFill>
      </fill>
    </dxf>
    <dxf>
      <fill>
        <patternFill>
          <bgColor theme="9" tint="-0.499984740745262"/>
        </patternFill>
      </fill>
    </dxf>
    <dxf>
      <fill>
        <patternFill>
          <bgColor theme="5" tint="-0.499984740745262"/>
        </patternFill>
      </fill>
    </dxf>
    <dxf>
      <fill>
        <patternFill>
          <bgColor theme="6" tint="-0.499984740745262"/>
        </patternFill>
      </fill>
    </dxf>
    <dxf>
      <fill>
        <patternFill>
          <bgColor theme="4" tint="-0.499984740745262"/>
        </patternFill>
      </fill>
    </dxf>
    <dxf>
      <fill>
        <patternFill>
          <bgColor theme="7" tint="-0.499984740745262"/>
        </patternFill>
      </fill>
    </dxf>
    <dxf>
      <fill>
        <patternFill>
          <bgColor theme="8"/>
        </patternFill>
      </fill>
    </dxf>
    <dxf>
      <fill>
        <patternFill>
          <bgColor theme="9"/>
        </patternFill>
      </fill>
    </dxf>
    <dxf>
      <fill>
        <patternFill>
          <bgColor theme="5"/>
        </patternFill>
      </fill>
    </dxf>
    <dxf>
      <fill>
        <patternFill>
          <bgColor theme="6"/>
        </patternFill>
      </fill>
    </dxf>
    <dxf>
      <fill>
        <patternFill>
          <bgColor theme="4"/>
        </patternFill>
      </fill>
    </dxf>
    <dxf>
      <fill>
        <patternFill>
          <bgColor theme="7"/>
        </patternFill>
      </fill>
    </dxf>
    <dxf>
      <font>
        <color rgb="FFFF0000"/>
      </font>
    </dxf>
    <dxf>
      <font>
        <b/>
        <i val="0"/>
      </font>
      <fill>
        <patternFill>
          <bgColor rgb="FFFFC000"/>
        </patternFill>
      </fill>
    </dxf>
    <dxf>
      <font>
        <color rgb="FF00B050"/>
      </font>
    </dxf>
    <dxf>
      <font>
        <color rgb="FFFFFF00"/>
      </font>
    </dxf>
    <dxf>
      <font>
        <color rgb="FFFFC000"/>
      </font>
    </dxf>
    <dxf>
      <font>
        <color rgb="FFFF0000"/>
      </font>
    </dxf>
    <dxf>
      <font>
        <color rgb="FF7030A0"/>
      </font>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center" vertical="center" textRotation="0" wrapText="0" indent="0" justifyLastLine="0" shrinkToFit="0" readingOrder="0"/>
    </dxf>
    <dxf>
      <fill>
        <patternFill patternType="none">
          <fgColor indexed="64"/>
          <bgColor auto="1"/>
        </patternFill>
      </fill>
      <alignment horizontal="center" textRotation="0" wrapText="0" indent="0" justifyLastLine="0" shrinkToFit="0" readingOrder="0"/>
    </dxf>
    <dxf>
      <fill>
        <patternFill patternType="none">
          <fgColor indexed="64"/>
          <bgColor auto="1"/>
        </patternFill>
      </fill>
      <alignment horizontal="center" textRotation="0" wrapText="0" indent="0" justifyLastLine="0" shrinkToFit="0" readingOrder="0"/>
    </dxf>
    <dxf>
      <font>
        <b/>
      </font>
      <fill>
        <patternFill patternType="none">
          <fgColor indexed="64"/>
          <bgColor auto="1"/>
        </patternFill>
      </fill>
      <alignment horizontal="center" textRotation="0" wrapText="0" indent="0" justifyLastLine="0" shrinkToFit="0" readingOrder="0"/>
    </dxf>
    <dxf>
      <numFmt numFmtId="181" formatCode="0\ &quot;일&quot;"/>
      <alignment horizontal="center" vertical="center" textRotation="0" wrapText="0" indent="0" justifyLastLine="0" shrinkToFit="0" readingOrder="0"/>
    </dxf>
    <dxf>
      <numFmt numFmtId="182" formatCode="m&quot;/&quot;d;@"/>
      <alignment horizontal="center" vertical="center" textRotation="0" wrapText="0" indent="0" justifyLastLine="0" shrinkToFit="0" readingOrder="0"/>
    </dxf>
    <dxf>
      <numFmt numFmtId="182" formatCode="m&quot;/&quot;d;@"/>
      <alignment horizontal="center" vertical="center" textRotation="0" wrapText="0" indent="0" justifyLastLine="0" shrinkToFit="0" readingOrder="0"/>
    </dxf>
    <dxf>
      <numFmt numFmtId="182" formatCode="m&quot;/&quot;d;@"/>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Malgun Gothic"/>
        <family val="2"/>
        <charset val="129"/>
        <scheme val="none"/>
      </font>
      <alignment horizontal="center" vertical="center"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85" formatCode="0_ ;[Red]\-0\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79" formatCode="m\/d"/>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center" vertical="center" textRotation="0" wrapText="0" indent="0" justifyLastLine="0" shrinkToFit="0" readingOrder="0"/>
    </dxf>
    <dxf>
      <fill>
        <patternFill patternType="solid">
          <fgColor theme="4" tint="0.79998168889431442"/>
          <bgColor theme="4" tint="0.79998168889431442"/>
        </patternFill>
      </fill>
    </dxf>
    <dxf>
      <fill>
        <patternFill patternType="solid">
          <fgColor theme="4" tint="0.79995117038483843"/>
          <bgColor rgb="FFCDF2FF"/>
        </patternFill>
      </fill>
    </dxf>
    <dxf>
      <font>
        <b/>
        <color theme="1"/>
      </font>
    </dxf>
    <dxf>
      <font>
        <b/>
        <color theme="1"/>
      </font>
    </dxf>
    <dxf>
      <font>
        <b/>
        <color theme="1"/>
      </font>
      <border>
        <top style="double">
          <color theme="4"/>
        </top>
      </border>
    </dxf>
    <dxf>
      <font>
        <color theme="1"/>
      </font>
      <fill>
        <patternFill patternType="solid">
          <fgColor indexed="64"/>
          <bgColor rgb="FF00B0F0"/>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ont>
        <b/>
        <i val="0"/>
        <color theme="1"/>
      </font>
      <fill>
        <patternFill>
          <bgColor rgb="FF00B0F0"/>
        </patternFill>
      </fill>
      <border>
        <bottom style="thin">
          <color theme="4"/>
        </bottom>
        <vertical/>
        <horizontal/>
      </border>
    </dxf>
    <dxf>
      <font>
        <color theme="1"/>
      </font>
      <fill>
        <patternFill>
          <bgColor rgb="FF00B0F0"/>
        </patternFill>
      </fill>
      <border diagonalUp="0" diagonalDown="0">
        <left/>
        <right/>
        <top/>
        <bottom/>
        <vertical/>
        <horizontal/>
      </border>
    </dxf>
  </dxfs>
  <tableStyles count="2" defaultTableStyle="TableStyleMedium2" defaultPivotStyle="PivotStyleLight16">
    <tableStyle name="SlicerStyleLight1 2" pivot="0" table="0" count="10" xr9:uid="{BCE7D3F5-76A6-438B-A895-5DA41BEA4C06}">
      <tableStyleElement type="wholeTable" dxfId="88"/>
      <tableStyleElement type="headerRow" dxfId="87"/>
    </tableStyle>
    <tableStyle name="TableStyleMedium2 2" pivot="0" count="7" xr9:uid="{F23386B2-E017-42D4-8DD4-027F1B777185}">
      <tableStyleElement type="wholeTable" dxfId="86"/>
      <tableStyleElement type="headerRow" dxfId="85"/>
      <tableStyleElement type="totalRow" dxfId="84"/>
      <tableStyleElement type="firstColumn" dxfId="83"/>
      <tableStyleElement type="lastColumn" dxfId="82"/>
      <tableStyleElement type="firstRowStripe" dxfId="81"/>
      <tableStyleElement type="firstColumnStripe" dxfId="80"/>
    </tableStyle>
  </tableStyles>
  <colors>
    <mruColors>
      <color rgb="FFCDF2FF"/>
      <color rgb="FF9FD6FF"/>
      <color rgb="FFBFBFBF"/>
      <color rgb="FFB7ECFF"/>
      <color rgb="FFDBDBDB"/>
      <color rgb="FFECECEC"/>
      <color rgb="FFEAEAEA"/>
      <color rgb="FFEEEEEE"/>
      <color rgb="FFE6E6E6"/>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B0F0"/>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theme="0"/>
          </font>
          <fill>
            <patternFill patternType="solid">
              <fgColor theme="4" tint="0.59999389629810485"/>
              <bgColor rgb="FF0070C0"/>
            </patternFill>
          </fill>
          <border diagonalUp="0" diagonalDown="0">
            <left/>
            <right/>
            <top/>
            <bottom/>
            <vertical/>
            <horizontal/>
          </border>
        </dxf>
        <dxf>
          <font>
            <color rgb="FF00B0F0"/>
          </font>
          <fill>
            <patternFill patternType="solid">
              <fgColor rgb="FFFFFFFF"/>
              <bgColor theme="4" tint="0.79998168889431442"/>
            </patternFill>
          </fill>
          <border>
            <left style="thin">
              <color rgb="FFE0E0E0"/>
            </left>
            <right style="thin">
              <color rgb="FFE0E0E0"/>
            </right>
            <top style="thin">
              <color rgb="FFE0E0E0"/>
            </top>
            <bottom style="thin">
              <color rgb="FFE0E0E0"/>
            </bottom>
            <vertical/>
            <horizontal/>
          </border>
        </dxf>
        <dxf>
          <font>
            <color rgb="FF00B0F0"/>
          </font>
          <fill>
            <patternFill patternType="solid">
              <fgColor rgb="FFFFFFFF"/>
              <bgColor rgb="FFCDF2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[Planner.xlsx]Pivot!PivotTable2</c:name>
    <c:fmtId val="3"/>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1.995450316143893E-2"/>
          <c:y val="0.11653591004699841"/>
          <c:w val="0.96009099367712214"/>
          <c:h val="0.74253363613610868"/>
        </c:manualLayout>
      </c:layout>
      <c:barChart>
        <c:barDir val="col"/>
        <c:grouping val="stacked"/>
        <c:varyColors val="0"/>
        <c:ser>
          <c:idx val="0"/>
          <c:order val="0"/>
          <c:tx>
            <c:strRef>
              <c:f>Pivot!$B$1:$B$2</c:f>
              <c:strCache>
                <c:ptCount val="1"/>
                <c:pt idx="0">
                  <c:v>COSC 361</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Pivot!$B$3:$B$13</c:f>
              <c:numCache>
                <c:formatCode>General</c:formatCode>
                <c:ptCount val="10"/>
                <c:pt idx="1">
                  <c:v>1</c:v>
                </c:pt>
                <c:pt idx="3">
                  <c:v>1</c:v>
                </c:pt>
              </c:numCache>
            </c:numRef>
          </c:val>
          <c:extLst>
            <c:ext xmlns:c16="http://schemas.microsoft.com/office/drawing/2014/chart" uri="{C3380CC4-5D6E-409C-BE32-E72D297353CC}">
              <c16:uniqueId val="{00000000-F8C6-46D1-AD67-0C0FD224CD3A}"/>
            </c:ext>
          </c:extLst>
        </c:ser>
        <c:ser>
          <c:idx val="1"/>
          <c:order val="1"/>
          <c:tx>
            <c:strRef>
              <c:f>Pivot!$C$1:$C$2</c:f>
              <c:strCache>
                <c:ptCount val="1"/>
                <c:pt idx="0">
                  <c:v>COSC 365</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Pivot!$C$3:$C$13</c:f>
              <c:numCache>
                <c:formatCode>General</c:formatCode>
                <c:ptCount val="10"/>
                <c:pt idx="3">
                  <c:v>1</c:v>
                </c:pt>
              </c:numCache>
            </c:numRef>
          </c:val>
          <c:extLst>
            <c:ext xmlns:c16="http://schemas.microsoft.com/office/drawing/2014/chart" uri="{C3380CC4-5D6E-409C-BE32-E72D297353CC}">
              <c16:uniqueId val="{00000007-C39E-4293-9D3D-D4B96023AFBF}"/>
            </c:ext>
          </c:extLst>
        </c:ser>
        <c:ser>
          <c:idx val="2"/>
          <c:order val="2"/>
          <c:tx>
            <c:strRef>
              <c:f>Pivot!$D$1:$D$2</c:f>
              <c:strCache>
                <c:ptCount val="1"/>
                <c:pt idx="0">
                  <c:v>COSC 366</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Pivot!$D$3:$D$13</c:f>
              <c:numCache>
                <c:formatCode>General</c:formatCode>
                <c:ptCount val="10"/>
                <c:pt idx="0">
                  <c:v>1</c:v>
                </c:pt>
                <c:pt idx="5">
                  <c:v>1</c:v>
                </c:pt>
              </c:numCache>
            </c:numRef>
          </c:val>
          <c:extLst>
            <c:ext xmlns:c16="http://schemas.microsoft.com/office/drawing/2014/chart" uri="{C3380CC4-5D6E-409C-BE32-E72D297353CC}">
              <c16:uniqueId val="{00000008-C39E-4293-9D3D-D4B96023AFBF}"/>
            </c:ext>
          </c:extLst>
        </c:ser>
        <c:ser>
          <c:idx val="3"/>
          <c:order val="3"/>
          <c:tx>
            <c:strRef>
              <c:f>Pivot!$E$1:$E$2</c:f>
              <c:strCache>
                <c:ptCount val="1"/>
                <c:pt idx="0">
                  <c:v>COSC 420</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Pivot!$E$3:$E$13</c:f>
              <c:numCache>
                <c:formatCode>General</c:formatCode>
                <c:ptCount val="10"/>
                <c:pt idx="2">
                  <c:v>1</c:v>
                </c:pt>
                <c:pt idx="8">
                  <c:v>1</c:v>
                </c:pt>
                <c:pt idx="9">
                  <c:v>1</c:v>
                </c:pt>
              </c:numCache>
            </c:numRef>
          </c:val>
          <c:extLst>
            <c:ext xmlns:c16="http://schemas.microsoft.com/office/drawing/2014/chart" uri="{C3380CC4-5D6E-409C-BE32-E72D297353CC}">
              <c16:uniqueId val="{00000009-C39E-4293-9D3D-D4B96023AFBF}"/>
            </c:ext>
          </c:extLst>
        </c:ser>
        <c:ser>
          <c:idx val="4"/>
          <c:order val="4"/>
          <c:tx>
            <c:strRef>
              <c:f>Pivot!$F$1:$F$2</c:f>
              <c:strCache>
                <c:ptCount val="1"/>
                <c:pt idx="0">
                  <c:v>ETC</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Pivot!$F$3:$F$13</c:f>
              <c:numCache>
                <c:formatCode>General</c:formatCode>
                <c:ptCount val="10"/>
                <c:pt idx="4">
                  <c:v>1</c:v>
                </c:pt>
                <c:pt idx="5">
                  <c:v>1</c:v>
                </c:pt>
              </c:numCache>
            </c:numRef>
          </c:val>
          <c:extLst>
            <c:ext xmlns:c16="http://schemas.microsoft.com/office/drawing/2014/chart" uri="{C3380CC4-5D6E-409C-BE32-E72D297353CC}">
              <c16:uniqueId val="{0000000A-C39E-4293-9D3D-D4B96023AFBF}"/>
            </c:ext>
          </c:extLst>
        </c:ser>
        <c:ser>
          <c:idx val="5"/>
          <c:order val="5"/>
          <c:tx>
            <c:strRef>
              <c:f>Pivot!$G$1:$G$2</c:f>
              <c:strCache>
                <c:ptCount val="1"/>
                <c:pt idx="0">
                  <c:v>NUTR 216</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Pivot!$G$3:$G$13</c:f>
              <c:numCache>
                <c:formatCode>General</c:formatCode>
                <c:ptCount val="10"/>
                <c:pt idx="6">
                  <c:v>2</c:v>
                </c:pt>
              </c:numCache>
            </c:numRef>
          </c:val>
          <c:extLst>
            <c:ext xmlns:c16="http://schemas.microsoft.com/office/drawing/2014/chart" uri="{C3380CC4-5D6E-409C-BE32-E72D297353CC}">
              <c16:uniqueId val="{00000000-009D-450E-93ED-8122B46BAAB5}"/>
            </c:ext>
          </c:extLst>
        </c:ser>
        <c:ser>
          <c:idx val="6"/>
          <c:order val="6"/>
          <c:tx>
            <c:strRef>
              <c:f>Pivot!$H$1:$H$2</c:f>
              <c:strCache>
                <c:ptCount val="1"/>
                <c:pt idx="0">
                  <c:v>COSC 395</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Pivot!$H$3:$H$13</c:f>
              <c:numCache>
                <c:formatCode>General</c:formatCode>
                <c:ptCount val="10"/>
                <c:pt idx="1">
                  <c:v>1</c:v>
                </c:pt>
                <c:pt idx="4">
                  <c:v>1</c:v>
                </c:pt>
                <c:pt idx="7">
                  <c:v>2</c:v>
                </c:pt>
                <c:pt idx="8">
                  <c:v>1</c:v>
                </c:pt>
                <c:pt idx="9">
                  <c:v>1</c:v>
                </c:pt>
              </c:numCache>
            </c:numRef>
          </c:val>
          <c:extLst>
            <c:ext xmlns:c16="http://schemas.microsoft.com/office/drawing/2014/chart" uri="{C3380CC4-5D6E-409C-BE32-E72D297353CC}">
              <c16:uniqueId val="{00000000-DD5A-4E37-8521-D7D716AF722F}"/>
            </c:ext>
          </c:extLst>
        </c:ser>
        <c:ser>
          <c:idx val="7"/>
          <c:order val="7"/>
          <c:tx>
            <c:strRef>
              <c:f>Pivot!$I$1:$I$2</c:f>
              <c:strCache>
                <c:ptCount val="1"/>
                <c:pt idx="0">
                  <c:v>EF 142 TA</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ko-K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Pivot!$A$3:$A$13</c:f>
              <c:strCache>
                <c:ptCount val="10"/>
                <c:pt idx="0">
                  <c:v>1/17</c:v>
                </c:pt>
                <c:pt idx="1">
                  <c:v>1/18</c:v>
                </c:pt>
                <c:pt idx="2">
                  <c:v>1/19</c:v>
                </c:pt>
                <c:pt idx="3">
                  <c:v>1/20</c:v>
                </c:pt>
                <c:pt idx="4">
                  <c:v>1/21</c:v>
                </c:pt>
                <c:pt idx="5">
                  <c:v>1/22</c:v>
                </c:pt>
                <c:pt idx="6">
                  <c:v>1/23</c:v>
                </c:pt>
                <c:pt idx="7">
                  <c:v>1/24</c:v>
                </c:pt>
                <c:pt idx="8">
                  <c:v>1/25</c:v>
                </c:pt>
                <c:pt idx="9">
                  <c:v>1/26</c:v>
                </c:pt>
              </c:strCache>
            </c:strRef>
          </c:cat>
          <c:val>
            <c:numRef>
              <c:f>Pivot!$I$3:$I$13</c:f>
              <c:numCache>
                <c:formatCode>General</c:formatCode>
                <c:ptCount val="10"/>
                <c:pt idx="0">
                  <c:v>1</c:v>
                </c:pt>
                <c:pt idx="2">
                  <c:v>1</c:v>
                </c:pt>
              </c:numCache>
            </c:numRef>
          </c:val>
          <c:extLst>
            <c:ext xmlns:c16="http://schemas.microsoft.com/office/drawing/2014/chart" uri="{C3380CC4-5D6E-409C-BE32-E72D297353CC}">
              <c16:uniqueId val="{00000000-E146-4756-8045-7E1C6FF709CB}"/>
            </c:ext>
          </c:extLst>
        </c:ser>
        <c:dLbls>
          <c:dLblPos val="ctr"/>
          <c:showLegendKey val="0"/>
          <c:showVal val="1"/>
          <c:showCatName val="0"/>
          <c:showSerName val="0"/>
          <c:showPercent val="0"/>
          <c:showBubbleSize val="0"/>
        </c:dLbls>
        <c:gapWidth val="219"/>
        <c:overlap val="100"/>
        <c:axId val="1711004784"/>
        <c:axId val="1711003952"/>
      </c:barChart>
      <c:catAx>
        <c:axId val="1711004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ko-KR"/>
          </a:p>
        </c:txPr>
        <c:crossAx val="1711003952"/>
        <c:crosses val="autoZero"/>
        <c:auto val="1"/>
        <c:lblAlgn val="ctr"/>
        <c:lblOffset val="100"/>
        <c:noMultiLvlLbl val="0"/>
      </c:catAx>
      <c:valAx>
        <c:axId val="1711003952"/>
        <c:scaling>
          <c:orientation val="minMax"/>
        </c:scaling>
        <c:delete val="1"/>
        <c:axPos val="l"/>
        <c:numFmt formatCode="General" sourceLinked="1"/>
        <c:majorTickMark val="none"/>
        <c:minorTickMark val="none"/>
        <c:tickLblPos val="nextTo"/>
        <c:crossAx val="1711004784"/>
        <c:crosses val="autoZero"/>
        <c:crossBetween val="between"/>
        <c:majorUnit val="1"/>
        <c:minorUnit val="1"/>
      </c:valAx>
      <c:spPr>
        <a:noFill/>
        <a:ln>
          <a:noFill/>
        </a:ln>
        <a:effectLst/>
      </c:spPr>
    </c:plotArea>
    <c:legend>
      <c:legendPos val="t"/>
      <c:layout>
        <c:manualLayout>
          <c:xMode val="edge"/>
          <c:yMode val="edge"/>
          <c:x val="0.30901469319915681"/>
          <c:y val="4.3551243868104883E-2"/>
          <c:w val="0.69098530680084325"/>
          <c:h val="0.131255561785326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ko-K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ko-K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Calendar!$O$3"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7.svg"/><Relationship Id="rId3" Type="http://schemas.openxmlformats.org/officeDocument/2006/relationships/image" Target="../media/image2.png"/><Relationship Id="rId7" Type="http://schemas.openxmlformats.org/officeDocument/2006/relationships/image" Target="../media/image6.png"/><Relationship Id="rId12" Type="http://schemas.openxmlformats.org/officeDocument/2006/relationships/hyperlink" Target="https://www.linkedin.com/in/jihun-kim-2b9820254/" TargetMode="External"/><Relationship Id="rId2" Type="http://schemas.openxmlformats.org/officeDocument/2006/relationships/chart" Target="../charts/chart1.xml"/><Relationship Id="rId1" Type="http://schemas.openxmlformats.org/officeDocument/2006/relationships/image" Target="../media/image1.emf"/><Relationship Id="rId6" Type="http://schemas.openxmlformats.org/officeDocument/2006/relationships/image" Target="../media/image5.svg"/><Relationship Id="rId11" Type="http://schemas.openxmlformats.org/officeDocument/2006/relationships/hyperlink" Target="https://github.com/JihunKimCode" TargetMode="External"/><Relationship Id="rId5" Type="http://schemas.openxmlformats.org/officeDocument/2006/relationships/image" Target="../media/image4.png"/><Relationship Id="rId10" Type="http://schemas.openxmlformats.org/officeDocument/2006/relationships/hyperlink" Target="https://jihunkimcode.github.io/website/portfolio/index.html" TargetMode="External"/><Relationship Id="rId4" Type="http://schemas.openxmlformats.org/officeDocument/2006/relationships/image" Target="../media/image3.svg"/><Relationship Id="rId9" Type="http://schemas.openxmlformats.org/officeDocument/2006/relationships/hyperlink" Target="mailto:jiunkim8@gmail.com"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absolute">
    <xdr:from>
      <xdr:col>7</xdr:col>
      <xdr:colOff>152397</xdr:colOff>
      <xdr:row>10</xdr:row>
      <xdr:rowOff>16300</xdr:rowOff>
    </xdr:from>
    <xdr:to>
      <xdr:col>14</xdr:col>
      <xdr:colOff>608751</xdr:colOff>
      <xdr:row>27</xdr:row>
      <xdr:rowOff>212513</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8415864" y="2471633"/>
          <a:ext cx="7153487" cy="4370280"/>
          <a:chOff x="7984065" y="2480100"/>
          <a:chExt cx="7145867" cy="4377900"/>
        </a:xfrm>
      </xdr:grpSpPr>
      <xdr:sp macro="" textlink="">
        <xdr:nvSpPr>
          <xdr:cNvPr id="22" name="Rectangle: Rounded Corners 21">
            <a:extLst>
              <a:ext uri="{FF2B5EF4-FFF2-40B4-BE49-F238E27FC236}">
                <a16:creationId xmlns:a16="http://schemas.microsoft.com/office/drawing/2014/main" id="{00000000-0008-0000-0000-000016000000}"/>
              </a:ext>
            </a:extLst>
          </xdr:cNvPr>
          <xdr:cNvSpPr/>
        </xdr:nvSpPr>
        <xdr:spPr>
          <a:xfrm>
            <a:off x="7984065" y="2480100"/>
            <a:ext cx="7145867" cy="4377900"/>
          </a:xfrm>
          <a:prstGeom prst="roundRect">
            <a:avLst>
              <a:gd name="adj" fmla="val 2618"/>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altLang="en-US" sz="1200" b="1" i="0" u="none" strike="noStrike">
              <a:solidFill>
                <a:srgbClr val="000000"/>
              </a:solidFill>
              <a:latin typeface="Calibri"/>
              <a:cs typeface="Calibri"/>
            </a:endParaRPr>
          </a:p>
        </xdr:txBody>
      </xdr:sp>
      <mc:AlternateContent xmlns:mc="http://schemas.openxmlformats.org/markup-compatibility/2006" xmlns:a14="http://schemas.microsoft.com/office/drawing/2010/main">
        <mc:Choice Requires="a14">
          <xdr:pic>
            <xdr:nvPicPr>
              <xdr:cNvPr id="14" name="Picture 13">
                <a:extLst>
                  <a:ext uri="{FF2B5EF4-FFF2-40B4-BE49-F238E27FC236}">
                    <a16:creationId xmlns:a16="http://schemas.microsoft.com/office/drawing/2014/main" id="{00000000-0008-0000-0000-00000E000000}"/>
                  </a:ext>
                </a:extLst>
              </xdr:cNvPr>
              <xdr:cNvPicPr>
                <a:picLocks noChangeAspect="1" noChangeArrowheads="1"/>
                <a:extLst>
                  <a:ext uri="{84589F7E-364E-4C9E-8A38-B11213B215E9}">
                    <a14:cameraTool cellRange="Calendar!$A$1:$M$19" spid="_x0000_s7070"/>
                  </a:ext>
                </a:extLst>
              </xdr:cNvPicPr>
            </xdr:nvPicPr>
            <xdr:blipFill>
              <a:blip xmlns:r="http://schemas.openxmlformats.org/officeDocument/2006/relationships" r:embed="rId1"/>
              <a:srcRect/>
              <a:stretch>
                <a:fillRect/>
              </a:stretch>
            </xdr:blipFill>
            <xdr:spPr bwMode="auto">
              <a:xfrm>
                <a:off x="8195578" y="2526984"/>
                <a:ext cx="6722840" cy="4284133"/>
              </a:xfrm>
              <a:prstGeom prst="rect">
                <a:avLst/>
              </a:prstGeom>
              <a:noFill/>
              <a:extLst>
                <a:ext uri="{909E8E84-426E-40DD-AFC4-6F175D3DCCD1}">
                  <a14:hiddenFill>
                    <a:solidFill>
                      <a:srgbClr val="FFFFFF"/>
                    </a:solidFill>
                  </a14:hiddenFill>
                </a:ext>
              </a:extLst>
            </xdr:spPr>
          </xdr:pic>
        </mc:Choice>
        <mc:Fallback xmlns=""/>
      </mc:AlternateContent>
    </xdr:grpSp>
    <xdr:clientData/>
  </xdr:twoCellAnchor>
  <xdr:twoCellAnchor editAs="absolute">
    <xdr:from>
      <xdr:col>7</xdr:col>
      <xdr:colOff>152397</xdr:colOff>
      <xdr:row>0</xdr:row>
      <xdr:rowOff>59480</xdr:rowOff>
    </xdr:from>
    <xdr:to>
      <xdr:col>14</xdr:col>
      <xdr:colOff>608751</xdr:colOff>
      <xdr:row>7</xdr:row>
      <xdr:rowOff>211032</xdr:rowOff>
    </xdr:to>
    <xdr:grpSp>
      <xdr:nvGrpSpPr>
        <xdr:cNvPr id="11" name="Group 10">
          <a:extLst>
            <a:ext uri="{FF2B5EF4-FFF2-40B4-BE49-F238E27FC236}">
              <a16:creationId xmlns:a16="http://schemas.microsoft.com/office/drawing/2014/main" id="{00000000-0008-0000-0000-00000B000000}"/>
            </a:ext>
          </a:extLst>
        </xdr:cNvPr>
        <xdr:cNvGrpSpPr/>
      </xdr:nvGrpSpPr>
      <xdr:grpSpPr>
        <a:xfrm>
          <a:off x="8415864" y="59480"/>
          <a:ext cx="7153487" cy="1870285"/>
          <a:chOff x="7865532" y="67100"/>
          <a:chExt cx="7153487" cy="1849330"/>
        </a:xfrm>
      </xdr:grpSpPr>
      <xdr:sp macro="" textlink="">
        <xdr:nvSpPr>
          <xdr:cNvPr id="26" name="Rectangle: Rounded Corners 25">
            <a:extLst>
              <a:ext uri="{FF2B5EF4-FFF2-40B4-BE49-F238E27FC236}">
                <a16:creationId xmlns:a16="http://schemas.microsoft.com/office/drawing/2014/main" id="{00000000-0008-0000-0000-00001A000000}"/>
              </a:ext>
            </a:extLst>
          </xdr:cNvPr>
          <xdr:cNvSpPr/>
        </xdr:nvSpPr>
        <xdr:spPr>
          <a:xfrm>
            <a:off x="7865532" y="67100"/>
            <a:ext cx="7153487" cy="1849330"/>
          </a:xfrm>
          <a:prstGeom prst="roundRect">
            <a:avLst>
              <a:gd name="adj" fmla="val 2618"/>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altLang="en-US" sz="1200" b="1" i="0" u="none" strike="noStrike">
              <a:solidFill>
                <a:srgbClr val="000000"/>
              </a:solidFill>
              <a:latin typeface="Calibri"/>
              <a:cs typeface="Calibri"/>
            </a:endParaRPr>
          </a:p>
        </xdr:txBody>
      </xdr:sp>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7941812" y="126736"/>
          <a:ext cx="7000926" cy="1730059"/>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editAs="absolute">
    <xdr:from>
      <xdr:col>7</xdr:col>
      <xdr:colOff>172295</xdr:colOff>
      <xdr:row>7</xdr:row>
      <xdr:rowOff>212635</xdr:rowOff>
    </xdr:from>
    <xdr:to>
      <xdr:col>14</xdr:col>
      <xdr:colOff>555411</xdr:colOff>
      <xdr:row>10</xdr:row>
      <xdr:rowOff>1782</xdr:rowOff>
    </xdr:to>
    <xdr:grpSp>
      <xdr:nvGrpSpPr>
        <xdr:cNvPr id="8" name="Group 7">
          <a:extLst>
            <a:ext uri="{FF2B5EF4-FFF2-40B4-BE49-F238E27FC236}">
              <a16:creationId xmlns:a16="http://schemas.microsoft.com/office/drawing/2014/main" id="{00000000-0008-0000-0000-000008000000}"/>
            </a:ext>
          </a:extLst>
        </xdr:cNvPr>
        <xdr:cNvGrpSpPr/>
      </xdr:nvGrpSpPr>
      <xdr:grpSpPr>
        <a:xfrm>
          <a:off x="8435762" y="1931368"/>
          <a:ext cx="7080249" cy="525747"/>
          <a:chOff x="7881620" y="1942785"/>
          <a:chExt cx="7103095" cy="497502"/>
        </a:xfrm>
      </xdr:grpSpPr>
      <xdr:pic>
        <xdr:nvPicPr>
          <xdr:cNvPr id="7" name="Graphic 6" descr="Daily calendar with solid fill">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881620" y="1956800"/>
            <a:ext cx="465416" cy="469476"/>
          </a:xfrm>
          <a:prstGeom prst="rect">
            <a:avLst/>
          </a:prstGeom>
        </xdr:spPr>
      </xdr:pic>
      <xdr:sp macro="" textlink="Calendar!O1">
        <xdr:nvSpPr>
          <xdr:cNvPr id="9" name="Rectangle: Rounded Corners 8">
            <a:extLst>
              <a:ext uri="{FF2B5EF4-FFF2-40B4-BE49-F238E27FC236}">
                <a16:creationId xmlns:a16="http://schemas.microsoft.com/office/drawing/2014/main" id="{00000000-0008-0000-0000-000009000000}"/>
              </a:ext>
            </a:extLst>
          </xdr:cNvPr>
          <xdr:cNvSpPr/>
        </xdr:nvSpPr>
        <xdr:spPr>
          <a:xfrm>
            <a:off x="8363959" y="2003748"/>
            <a:ext cx="1220400" cy="375581"/>
          </a:xfrm>
          <a:prstGeom prst="roundRect">
            <a:avLst>
              <a:gd name="adj" fmla="val 50000"/>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2E6A1DC0-23BD-420A-902C-816A20925191}" type="TxLink">
              <a:rPr lang="en-US" altLang="en-US" sz="1200" b="1" i="0" u="none" strike="noStrike">
                <a:solidFill>
                  <a:srgbClr val="000000"/>
                </a:solidFill>
                <a:latin typeface="Calibri"/>
                <a:cs typeface="Calibri"/>
              </a:rPr>
              <a:pPr algn="ctr"/>
              <a:t>Jan 20 (Sat)</a:t>
            </a:fld>
            <a:endParaRPr lang="ko-KR" altLang="en-US" sz="1100" b="1"/>
          </a:p>
        </xdr:txBody>
      </xdr:sp>
      <xdr:pic>
        <xdr:nvPicPr>
          <xdr:cNvPr id="16" name="Graphic 15" descr="Clipboard Checked with solid fill">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599387" y="1957436"/>
            <a:ext cx="464151" cy="468200"/>
          </a:xfrm>
          <a:prstGeom prst="rect">
            <a:avLst/>
          </a:prstGeom>
        </xdr:spPr>
      </xdr:pic>
      <xdr:sp macro="" textlink="Calendar!O4">
        <xdr:nvSpPr>
          <xdr:cNvPr id="17" name="Rectangle: Rounded Corners 16">
            <a:extLst>
              <a:ext uri="{FF2B5EF4-FFF2-40B4-BE49-F238E27FC236}">
                <a16:creationId xmlns:a16="http://schemas.microsoft.com/office/drawing/2014/main" id="{00000000-0008-0000-0000-000011000000}"/>
              </a:ext>
            </a:extLst>
          </xdr:cNvPr>
          <xdr:cNvSpPr/>
        </xdr:nvSpPr>
        <xdr:spPr>
          <a:xfrm>
            <a:off x="10056342" y="2003748"/>
            <a:ext cx="1218546" cy="375581"/>
          </a:xfrm>
          <a:prstGeom prst="roundRect">
            <a:avLst>
              <a:gd name="adj" fmla="val 50000"/>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DE525DD3-00AD-4A41-89C4-C398254E92D3}" type="TxLink">
              <a:rPr lang="en-US" altLang="en-US" sz="1200" b="1" i="0" u="none" strike="noStrike">
                <a:solidFill>
                  <a:srgbClr val="000000"/>
                </a:solidFill>
                <a:latin typeface="Calibri"/>
                <a:cs typeface="Calibri"/>
              </a:rPr>
              <a:pPr algn="ctr"/>
              <a:t>This Week: 10</a:t>
            </a:fld>
            <a:endParaRPr lang="en-US" altLang="en-US" sz="1200" b="1" i="0" u="none" strike="noStrike">
              <a:solidFill>
                <a:srgbClr val="000000"/>
              </a:solidFill>
              <a:latin typeface="Calibri"/>
              <a:cs typeface="Calibri"/>
            </a:endParaRPr>
          </a:p>
        </xdr:txBody>
      </xdr:sp>
      <xdr:sp macro="" textlink="Calendar!O2">
        <xdr:nvSpPr>
          <xdr:cNvPr id="19" name="Rectangle: Rounded Corners 18">
            <a:extLst>
              <a:ext uri="{FF2B5EF4-FFF2-40B4-BE49-F238E27FC236}">
                <a16:creationId xmlns:a16="http://schemas.microsoft.com/office/drawing/2014/main" id="{00000000-0008-0000-0000-000013000000}"/>
              </a:ext>
            </a:extLst>
          </xdr:cNvPr>
          <xdr:cNvSpPr/>
        </xdr:nvSpPr>
        <xdr:spPr>
          <a:xfrm>
            <a:off x="13661253" y="2003748"/>
            <a:ext cx="1303168" cy="375581"/>
          </a:xfrm>
          <a:prstGeom prst="roundRect">
            <a:avLst>
              <a:gd name="adj" fmla="val 50000"/>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fld id="{110B29E9-5177-4405-8673-C5B184CB5AF3}" type="TxLink">
              <a:rPr lang="en-US" altLang="en-US" sz="1200" b="1" i="0" u="none" strike="noStrike">
                <a:solidFill>
                  <a:srgbClr val="000000"/>
                </a:solidFill>
                <a:latin typeface="Calibri"/>
                <a:cs typeface="Calibri"/>
              </a:rPr>
              <a:pPr algn="l"/>
              <a:t>First Week</a:t>
            </a:fld>
            <a:endParaRPr lang="en-US" altLang="en-US" sz="1200" b="1" i="0" u="none" strike="noStrike">
              <a:solidFill>
                <a:srgbClr val="000000"/>
              </a:solidFill>
              <a:latin typeface="Calibri"/>
              <a:cs typeface="Calibri"/>
            </a:endParaRPr>
          </a:p>
        </xdr:txBody>
      </xdr:sp>
      <xdr:pic>
        <xdr:nvPicPr>
          <xdr:cNvPr id="21" name="Graphic 20" descr="Single gear with solid fill">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3187372" y="1942785"/>
            <a:ext cx="493200" cy="497502"/>
          </a:xfrm>
          <a:prstGeom prst="rect">
            <a:avLst/>
          </a:prstGeom>
        </xdr:spPr>
      </xdr:pic>
      <mc:AlternateContent xmlns:mc="http://schemas.openxmlformats.org/markup-compatibility/2006">
        <mc:Choice xmlns:a14="http://schemas.microsoft.com/office/drawing/2010/main" Requires="a14">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14702926" y="2048097"/>
                <a:ext cx="281789" cy="255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Calendar!O5">
        <xdr:nvSpPr>
          <xdr:cNvPr id="6" name="Rectangle: Rounded Corners 5">
            <a:extLst>
              <a:ext uri="{FF2B5EF4-FFF2-40B4-BE49-F238E27FC236}">
                <a16:creationId xmlns:a16="http://schemas.microsoft.com/office/drawing/2014/main" id="{00000000-0008-0000-0000-000006000000}"/>
              </a:ext>
            </a:extLst>
          </xdr:cNvPr>
          <xdr:cNvSpPr/>
        </xdr:nvSpPr>
        <xdr:spPr>
          <a:xfrm>
            <a:off x="11351048" y="2003748"/>
            <a:ext cx="1227009" cy="375581"/>
          </a:xfrm>
          <a:prstGeom prst="roundRect">
            <a:avLst>
              <a:gd name="adj" fmla="val 50000"/>
            </a:avLst>
          </a:prstGeom>
          <a:solidFill>
            <a:sysClr val="window" lastClr="FFFFFF"/>
          </a:solidFill>
          <a:ln w="12700">
            <a:solidFill>
              <a:srgbClr val="00B0F0"/>
            </a:solid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56CD4BD-3133-4D07-B1CD-E2EF482991CE}" type="TxLink">
              <a:rPr lang="en-US" altLang="en-US" sz="1100" b="1" i="0" u="none" strike="noStrike">
                <a:solidFill>
                  <a:srgbClr val="000000"/>
                </a:solidFill>
                <a:latin typeface="Calibri"/>
                <a:cs typeface="Calibri"/>
              </a:rPr>
              <a:pPr algn="ctr"/>
              <a:t>Next Week: 10</a:t>
            </a:fld>
            <a:endParaRPr lang="en-US" altLang="en-US" sz="1200" b="1" i="0" u="none" strike="noStrike">
              <a:solidFill>
                <a:srgbClr val="000000"/>
              </a:solidFill>
              <a:latin typeface="Calibri"/>
              <a:cs typeface="Calibri"/>
            </a:endParaRPr>
          </a:p>
        </xdr:txBody>
      </xdr:sp>
    </xdr:grpSp>
    <xdr:clientData/>
  </xdr:twoCellAnchor>
  <xdr:twoCellAnchor editAs="absolute">
    <xdr:from>
      <xdr:col>0</xdr:col>
      <xdr:colOff>91650</xdr:colOff>
      <xdr:row>0</xdr:row>
      <xdr:rowOff>53974</xdr:rowOff>
    </xdr:from>
    <xdr:to>
      <xdr:col>1</xdr:col>
      <xdr:colOff>935353</xdr:colOff>
      <xdr:row>28</xdr:row>
      <xdr:rowOff>19682</xdr:rowOff>
    </xdr:to>
    <xdr:grpSp>
      <xdr:nvGrpSpPr>
        <xdr:cNvPr id="28" name="Group 27">
          <a:extLst>
            <a:ext uri="{FF2B5EF4-FFF2-40B4-BE49-F238E27FC236}">
              <a16:creationId xmlns:a16="http://schemas.microsoft.com/office/drawing/2014/main" id="{00000000-0008-0000-0000-00001C000000}"/>
            </a:ext>
          </a:extLst>
        </xdr:cNvPr>
        <xdr:cNvGrpSpPr/>
      </xdr:nvGrpSpPr>
      <xdr:grpSpPr>
        <a:xfrm>
          <a:off x="91650" y="53974"/>
          <a:ext cx="1834303" cy="6840641"/>
          <a:chOff x="96307" y="50165"/>
          <a:chExt cx="1824778" cy="6817570"/>
        </a:xfrm>
      </xdr:grpSpPr>
      <xdr:sp macro="" textlink="">
        <xdr:nvSpPr>
          <xdr:cNvPr id="3" name="Rectangle: Rounded Corners 2">
            <a:extLst>
              <a:ext uri="{FF2B5EF4-FFF2-40B4-BE49-F238E27FC236}">
                <a16:creationId xmlns:a16="http://schemas.microsoft.com/office/drawing/2014/main" id="{00000000-0008-0000-0000-000003000000}"/>
              </a:ext>
            </a:extLst>
          </xdr:cNvPr>
          <xdr:cNvSpPr/>
        </xdr:nvSpPr>
        <xdr:spPr>
          <a:xfrm>
            <a:off x="96307" y="50165"/>
            <a:ext cx="1824778" cy="6817570"/>
          </a:xfrm>
          <a:prstGeom prst="roundRect">
            <a:avLst>
              <a:gd name="adj" fmla="val 5094"/>
            </a:avLst>
          </a:prstGeom>
          <a:solidFill>
            <a:srgbClr val="00B0F0"/>
          </a:solidFill>
          <a:ln>
            <a:no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mc:AlternateContent xmlns:mc="http://schemas.openxmlformats.org/markup-compatibility/2006" xmlns:a14="http://schemas.microsoft.com/office/drawing/2010/main">
        <mc:Choice Requires="a14">
          <xdr:graphicFrame macro="">
            <xdr:nvGraphicFramePr>
              <xdr:cNvPr id="10" name="Type 1">
                <a:extLst>
                  <a:ext uri="{FF2B5EF4-FFF2-40B4-BE49-F238E27FC236}">
                    <a16:creationId xmlns:a16="http://schemas.microsoft.com/office/drawing/2014/main" id="{00000000-0008-0000-0000-00000A000000}"/>
                  </a:ext>
                </a:extLst>
              </xdr:cNvPr>
              <xdr:cNvGraphicFramePr/>
            </xdr:nvGraphicFramePr>
            <xdr:xfrm>
              <a:off x="196259" y="2681055"/>
              <a:ext cx="1601998" cy="2500110"/>
            </xdr:xfrm>
            <a:graphic>
              <a:graphicData uri="http://schemas.microsoft.com/office/drawing/2010/slicer">
                <sle:slicer xmlns:sle="http://schemas.microsoft.com/office/drawing/2010/slicer" name="Type 1"/>
              </a:graphicData>
            </a:graphic>
          </xdr:graphicFrame>
        </mc:Choice>
        <mc:Fallback xmlns="">
          <xdr:sp macro="" textlink="">
            <xdr:nvSpPr>
              <xdr:cNvPr id="0" name=""/>
              <xdr:cNvSpPr>
                <a:spLocks noTextEdit="1"/>
              </xdr:cNvSpPr>
            </xdr:nvSpPr>
            <xdr:spPr>
              <a:xfrm>
                <a:off x="195516" y="2694637"/>
                <a:ext cx="1603670" cy="2505776"/>
              </a:xfrm>
              <a:prstGeom prst="rect">
                <a:avLst/>
              </a:prstGeom>
              <a:solidFill>
                <a:prstClr val="white"/>
              </a:solidFill>
              <a:ln w="1">
                <a:solidFill>
                  <a:prstClr val="green"/>
                </a:solidFill>
              </a:ln>
            </xdr:spPr>
            <xdr:txBody>
              <a:bodyPr vertOverflow="clip" horzOverflow="clip"/>
              <a:lstStyle/>
              <a:p>
                <a:r>
                  <a:rPr lang="ko-KR" alt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sle15="http://schemas.microsoft.com/office/drawing/2012/slicer">
        <mc:Choice Requires="sle15">
          <xdr:graphicFrame macro="">
            <xdr:nvGraphicFramePr>
              <xdr:cNvPr id="4" name="Type">
                <a:extLst>
                  <a:ext uri="{FF2B5EF4-FFF2-40B4-BE49-F238E27FC236}">
                    <a16:creationId xmlns:a16="http://schemas.microsoft.com/office/drawing/2014/main" id="{00000000-0008-0000-0000-000004000000}"/>
                  </a:ext>
                </a:extLst>
              </xdr:cNvPr>
              <xdr:cNvGraphicFramePr/>
            </xdr:nvGraphicFramePr>
            <xdr:xfrm>
              <a:off x="197159" y="152785"/>
              <a:ext cx="1600201" cy="2498855"/>
            </xdr:xfrm>
            <a:graphic>
              <a:graphicData uri="http://schemas.microsoft.com/office/drawing/2010/slicer">
                <sle:slicer xmlns:sle="http://schemas.microsoft.com/office/drawing/2010/slicer" name="Type"/>
              </a:graphicData>
            </a:graphic>
          </xdr:graphicFrame>
        </mc:Choice>
        <mc:Fallback xmlns="">
          <xdr:sp macro="" textlink="">
            <xdr:nvSpPr>
              <xdr:cNvPr id="0" name=""/>
              <xdr:cNvSpPr>
                <a:spLocks noTextEdit="1"/>
              </xdr:cNvSpPr>
            </xdr:nvSpPr>
            <xdr:spPr>
              <a:xfrm>
                <a:off x="196417" y="160637"/>
                <a:ext cx="1601872" cy="2504518"/>
              </a:xfrm>
              <a:prstGeom prst="rect">
                <a:avLst/>
              </a:prstGeom>
              <a:solidFill>
                <a:prstClr val="white"/>
              </a:solidFill>
              <a:ln w="1">
                <a:solidFill>
                  <a:prstClr val="green"/>
                </a:solidFill>
              </a:ln>
            </xdr:spPr>
            <xdr:txBody>
              <a:bodyPr vertOverflow="clip" horzOverflow="clip"/>
              <a:lstStyle/>
              <a:p>
                <a:r>
                  <a:rPr lang="ko-KR" alt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sp macro="" textlink="">
        <xdr:nvSpPr>
          <xdr:cNvPr id="12" name="Rectangle: Rounded Corner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210183" y="6425565"/>
            <a:ext cx="1597026" cy="375581"/>
          </a:xfrm>
          <a:prstGeom prst="roundRect">
            <a:avLst>
              <a:gd name="adj" fmla="val 50000"/>
            </a:avLst>
          </a:prstGeom>
          <a:solidFill>
            <a:sysClr val="window" lastClr="FFFFFF"/>
          </a:solidFill>
          <a:ln w="12700">
            <a:no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en-US" sz="1100" b="1" i="0" u="none" strike="noStrike">
                <a:solidFill>
                  <a:srgbClr val="000000"/>
                </a:solidFill>
                <a:latin typeface="Calibri"/>
                <a:cs typeface="Calibri"/>
              </a:rPr>
              <a:t>Mail to Me</a:t>
            </a:r>
          </a:p>
        </xdr:txBody>
      </xdr:sp>
      <xdr:sp macro="" textlink="">
        <xdr:nvSpPr>
          <xdr:cNvPr id="20" name="Rectangle: Rounded Corners 19">
            <a:hlinkClick xmlns:r="http://schemas.openxmlformats.org/officeDocument/2006/relationships" r:id="rId10"/>
            <a:extLst>
              <a:ext uri="{FF2B5EF4-FFF2-40B4-BE49-F238E27FC236}">
                <a16:creationId xmlns:a16="http://schemas.microsoft.com/office/drawing/2014/main" id="{00000000-0008-0000-0000-000014000000}"/>
              </a:ext>
            </a:extLst>
          </xdr:cNvPr>
          <xdr:cNvSpPr/>
        </xdr:nvSpPr>
        <xdr:spPr>
          <a:xfrm>
            <a:off x="210183" y="6020569"/>
            <a:ext cx="1597026" cy="375581"/>
          </a:xfrm>
          <a:prstGeom prst="roundRect">
            <a:avLst>
              <a:gd name="adj" fmla="val 50000"/>
            </a:avLst>
          </a:prstGeom>
          <a:solidFill>
            <a:sysClr val="window" lastClr="FFFFFF"/>
          </a:solidFill>
          <a:ln w="12700">
            <a:no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en-US" sz="1100" b="1" i="0" u="none" strike="noStrike">
                <a:solidFill>
                  <a:srgbClr val="000000"/>
                </a:solidFill>
                <a:latin typeface="Calibri"/>
                <a:cs typeface="Calibri"/>
              </a:rPr>
              <a:t>Virtual</a:t>
            </a:r>
            <a:r>
              <a:rPr lang="en-US" altLang="en-US" sz="1100" b="1" i="0" u="none" strike="noStrike" baseline="0">
                <a:solidFill>
                  <a:srgbClr val="000000"/>
                </a:solidFill>
                <a:latin typeface="Calibri"/>
                <a:cs typeface="Calibri"/>
              </a:rPr>
              <a:t> Portfolio</a:t>
            </a:r>
            <a:endParaRPr lang="en-US" altLang="en-US" sz="1100" b="1" i="0" u="none" strike="noStrike">
              <a:solidFill>
                <a:srgbClr val="000000"/>
              </a:solidFill>
              <a:latin typeface="Calibri"/>
              <a:cs typeface="Calibri"/>
            </a:endParaRPr>
          </a:p>
        </xdr:txBody>
      </xdr:sp>
      <xdr:sp macro="" textlink="">
        <xdr:nvSpPr>
          <xdr:cNvPr id="32" name="Rectangle: Rounded Corners 31">
            <a:hlinkClick xmlns:r="http://schemas.openxmlformats.org/officeDocument/2006/relationships" r:id="rId11"/>
            <a:extLst>
              <a:ext uri="{FF2B5EF4-FFF2-40B4-BE49-F238E27FC236}">
                <a16:creationId xmlns:a16="http://schemas.microsoft.com/office/drawing/2014/main" id="{00000000-0008-0000-0000-000020000000}"/>
              </a:ext>
            </a:extLst>
          </xdr:cNvPr>
          <xdr:cNvSpPr/>
        </xdr:nvSpPr>
        <xdr:spPr>
          <a:xfrm>
            <a:off x="210183" y="5615576"/>
            <a:ext cx="1597026" cy="375581"/>
          </a:xfrm>
          <a:prstGeom prst="roundRect">
            <a:avLst>
              <a:gd name="adj" fmla="val 50000"/>
            </a:avLst>
          </a:prstGeom>
          <a:solidFill>
            <a:sysClr val="window" lastClr="FFFFFF"/>
          </a:solidFill>
          <a:ln w="12700">
            <a:no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en-US" sz="1100" b="1" i="0" u="none" strike="noStrike">
                <a:solidFill>
                  <a:srgbClr val="000000"/>
                </a:solidFill>
                <a:latin typeface="Calibri"/>
                <a:cs typeface="Calibri"/>
              </a:rPr>
              <a:t>My GitHub</a:t>
            </a:r>
          </a:p>
        </xdr:txBody>
      </xdr:sp>
      <xdr:sp macro="" textlink="">
        <xdr:nvSpPr>
          <xdr:cNvPr id="30" name="Rectangle: Rounded Corners 29">
            <a:hlinkClick xmlns:r="http://schemas.openxmlformats.org/officeDocument/2006/relationships" r:id="rId12"/>
            <a:extLst>
              <a:ext uri="{FF2B5EF4-FFF2-40B4-BE49-F238E27FC236}">
                <a16:creationId xmlns:a16="http://schemas.microsoft.com/office/drawing/2014/main" id="{00000000-0008-0000-0000-00001E000000}"/>
              </a:ext>
            </a:extLst>
          </xdr:cNvPr>
          <xdr:cNvSpPr/>
        </xdr:nvSpPr>
        <xdr:spPr>
          <a:xfrm>
            <a:off x="210183" y="5210579"/>
            <a:ext cx="1597026" cy="375581"/>
          </a:xfrm>
          <a:prstGeom prst="roundRect">
            <a:avLst>
              <a:gd name="adj" fmla="val 50000"/>
            </a:avLst>
          </a:prstGeom>
          <a:solidFill>
            <a:sysClr val="window" lastClr="FFFFFF"/>
          </a:solidFill>
          <a:ln w="12700">
            <a:noFill/>
          </a:ln>
          <a:effectLst>
            <a:outerShdw blurRad="38100" sx="102000" sy="102000" algn="ctr" rotWithShape="0">
              <a:prstClr val="black">
                <a:alpha val="2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en-US" sz="1100" b="1" i="0" u="none" strike="noStrike">
                <a:solidFill>
                  <a:srgbClr val="000000"/>
                </a:solidFill>
                <a:latin typeface="Calibri"/>
                <a:cs typeface="Calibri"/>
              </a:rPr>
              <a:t>My LinkedIn</a:t>
            </a:r>
          </a:p>
        </xdr:txBody>
      </xdr:sp>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iunk" refreshedDate="45311.443861111111" createdVersion="8" refreshedVersion="8" minRefreshableVersion="3" recordCount="20" xr:uid="{C527A9CD-CF42-44F6-9D32-74018AE413D5}">
  <cacheSource type="worksheet">
    <worksheetSource name="Table2"/>
  </cacheSource>
  <cacheFields count="5">
    <cacheField name=" " numFmtId="0">
      <sharedItems/>
    </cacheField>
    <cacheField name="Type" numFmtId="0">
      <sharedItems containsBlank="1" count="11">
        <s v="EF 142 TA"/>
        <s v="COSC 366"/>
        <s v="COSC 361"/>
        <s v="COSC 395"/>
        <s v="COSC 420"/>
        <s v="COSC 365"/>
        <s v="ETC"/>
        <s v="NUTR 216"/>
        <m u="1"/>
        <s v="EF TA" u="1"/>
        <s v="COSC 483" u="1"/>
      </sharedItems>
    </cacheField>
    <cacheField name="Assignments" numFmtId="0">
      <sharedItems/>
    </cacheField>
    <cacheField name="Due Date" numFmtId="179">
      <sharedItems containsSemiMixedTypes="0" containsNonDate="0" containsDate="1" containsString="0" minDate="2023-01-05T00:00:00" maxDate="2024-01-28T00:00:00" count="112">
        <d v="2024-01-17T00:00:00"/>
        <d v="2024-01-18T00:00:00"/>
        <d v="2024-01-19T00:00:00"/>
        <d v="2024-01-20T00:00:00"/>
        <d v="2024-01-21T00:00:00"/>
        <d v="2024-01-22T00:00:00"/>
        <d v="2024-01-23T00:00:00"/>
        <d v="2024-01-24T00:00:00"/>
        <d v="2024-01-25T00:00:00"/>
        <d v="2024-01-26T00:00:00"/>
        <d v="2024-01-27T00:00:00" u="1"/>
        <d v="2023-08-14T00:00:00" u="1"/>
        <d v="2023-08-15T00:00:00" u="1"/>
        <d v="2023-08-16T00:00:00" u="1"/>
        <d v="2023-08-17T00:00:00" u="1"/>
        <d v="2023-08-18T00:00:00" u="1"/>
        <d v="2023-08-19T00:00:00" u="1"/>
        <d v="2023-08-20T00:00:00" u="1"/>
        <d v="2023-08-21T00:00:00" u="1"/>
        <d v="2023-08-22T00:00:00" u="1"/>
        <d v="2023-08-23T00:00:00" u="1"/>
        <d v="2023-08-24T00:00:00" u="1"/>
        <d v="2023-03-09T00:00:00" u="1"/>
        <d v="2023-02-23T00:00:00" u="1"/>
        <d v="2023-04-14T00:00:00" u="1"/>
        <d v="2023-03-28T00:00:00" u="1"/>
        <d v="2023-03-02T00:00:00" u="1"/>
        <d v="2023-02-16T00:00:00" u="1"/>
        <d v="2023-04-07T00:00:00" u="1"/>
        <d v="2023-01-30T00:00:00" u="1"/>
        <d v="2023-03-21T00:00:00" u="1"/>
        <d v="2023-02-09T00:00:00" u="1"/>
        <d v="2023-01-23T00:00:00" u="1"/>
        <d v="2023-02-28T00:00:00" u="1"/>
        <d v="2023-04-19T00:00:00" u="1"/>
        <d v="2023-02-02T00:00:00" u="1"/>
        <d v="2023-01-16T00:00:00" u="1"/>
        <d v="2023-03-07T00:00:00" u="1"/>
        <d v="2023-02-21T00:00:00" u="1"/>
        <d v="2023-04-12T00:00:00" u="1"/>
        <d v="2023-03-26T00:00:00" u="1"/>
        <d v="2023-02-14T00:00:00" u="1"/>
        <d v="2023-04-05T00:00:00" u="1"/>
        <d v="2023-01-28T00:00:00" u="1"/>
        <d v="2023-04-24T00:00:00" u="1"/>
        <d v="2023-02-07T00:00:00" u="1"/>
        <d v="2023-03-12T00:00:00" u="1"/>
        <d v="2023-02-26T00:00:00" u="1"/>
        <d v="2023-04-17T00:00:00" u="1"/>
        <d v="2023-03-31T00:00:00" u="1"/>
        <d v="2023-01-14T00:00:00" u="1"/>
        <d v="2023-03-05T00:00:00" u="1"/>
        <d v="2023-02-19T00:00:00" u="1"/>
        <d v="2023-04-10T00:00:00" u="1"/>
        <d v="2023-03-24T00:00:00" u="1"/>
        <d v="2023-04-29T00:00:00" u="1"/>
        <d v="2023-02-12T00:00:00" u="1"/>
        <d v="2023-04-03T00:00:00" u="1"/>
        <d v="2023-01-26T00:00:00" u="1"/>
        <d v="2023-02-05T00:00:00" u="1"/>
        <d v="2023-03-10T00:00:00" u="1"/>
        <d v="2023-05-01T00:00:00" u="1"/>
        <d v="2023-02-24T00:00:00" u="1"/>
        <d v="2023-04-15T00:00:00" u="1"/>
        <d v="2023-03-29T00:00:00" u="1"/>
        <d v="2023-03-03T00:00:00" u="1"/>
        <d v="2023-02-17T00:00:00" u="1"/>
        <d v="2023-04-08T00:00:00" u="1"/>
        <d v="2023-01-31T00:00:00" u="1"/>
        <d v="2023-03-22T00:00:00" u="1"/>
        <d v="2023-01-05T00:00:00" u="1"/>
        <d v="2023-04-27T00:00:00" u="1"/>
        <d v="2023-02-10T00:00:00" u="1"/>
        <d v="2023-04-01T00:00:00" u="1"/>
        <d v="2023-01-24T00:00:00" u="1"/>
        <d v="2023-03-15T00:00:00" u="1"/>
        <d v="2023-02-03T00:00:00" u="1"/>
        <d v="2023-01-17T00:00:00" u="1"/>
        <d v="2023-03-08T00:00:00" u="1"/>
        <d v="2023-02-22T00:00:00" u="1"/>
        <d v="2023-03-27T00:00:00" u="1"/>
        <d v="2023-01-10T00:00:00" u="1"/>
        <d v="2023-03-01T00:00:00" u="1"/>
        <d v="2023-02-15T00:00:00" u="1"/>
        <d v="2023-04-06T00:00:00" u="1"/>
        <d v="2023-01-29T00:00:00" u="1"/>
        <d v="2023-03-20T00:00:00" u="1"/>
        <d v="2023-05-11T00:00:00" u="1"/>
        <d v="2023-02-08T00:00:00" u="1"/>
        <d v="2023-01-22T00:00:00" u="1"/>
        <d v="2023-02-27T00:00:00" u="1"/>
        <d v="2023-02-01T00:00:00" u="1"/>
        <d v="2023-01-15T00:00:00" u="1"/>
        <d v="2023-03-06T00:00:00" u="1"/>
        <d v="2023-02-20T00:00:00" u="1"/>
        <d v="2023-04-11T00:00:00" u="1"/>
        <d v="2023-02-13T00:00:00" u="1"/>
        <d v="2023-04-04T00:00:00" u="1"/>
        <d v="2023-01-27T00:00:00" u="1"/>
        <d v="2023-03-18T00:00:00" u="1"/>
        <d v="2023-02-06T00:00:00" u="1"/>
        <d v="2023-03-11T00:00:00" u="1"/>
        <d v="2023-04-16T00:00:00" u="1"/>
        <d v="2023-01-13T00:00:00" u="1"/>
        <d v="2023-02-18T00:00:00" u="1"/>
        <d v="2023-04-09T00:00:00" u="1"/>
        <d v="2023-03-23T00:00:00" u="1"/>
        <d v="2023-04-28T00:00:00" u="1"/>
        <d v="2023-02-11T00:00:00" u="1"/>
        <d v="2023-04-02T00:00:00" u="1"/>
        <d v="2023-01-25T00:00:00" u="1"/>
        <d v="2023-02-04T00:00:00" u="1"/>
      </sharedItems>
    </cacheField>
    <cacheField name="Days Left" numFmtId="185">
      <sharedItems containsSemiMixedTypes="0" containsString="0" containsNumber="1" containsInteger="1" minValue="-3" maxValue="6"/>
    </cacheField>
  </cacheFields>
  <extLst>
    <ext xmlns:x14="http://schemas.microsoft.com/office/spreadsheetml/2009/9/main" uri="{725AE2AE-9491-48be-B2B4-4EB974FC3084}">
      <x14:pivotCacheDefinition pivotCacheId="107398198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s v="⚫"/>
    <x v="0"/>
    <s v="Lab Preview"/>
    <x v="0"/>
    <n v="-3"/>
  </r>
  <r>
    <s v="⚫"/>
    <x v="1"/>
    <s v="PPT Preview + Reading (11.0 - 11.2; 7 pgs)"/>
    <x v="0"/>
    <n v="-3"/>
  </r>
  <r>
    <s v="⚫"/>
    <x v="2"/>
    <s v="Reading OSTEP Chapter 37"/>
    <x v="1"/>
    <n v="-2"/>
  </r>
  <r>
    <s v="⚫"/>
    <x v="3"/>
    <s v="Essay #2 Draft"/>
    <x v="1"/>
    <n v="-2"/>
  </r>
  <r>
    <s v="⚫"/>
    <x v="4"/>
    <s v="Immune Systems"/>
    <x v="2"/>
    <n v="-1"/>
  </r>
  <r>
    <s v="⚫"/>
    <x v="0"/>
    <s v="Working Time Submission"/>
    <x v="2"/>
    <n v="-1"/>
  </r>
  <r>
    <s v="⚫"/>
    <x v="5"/>
    <s v="Prepare Friday Quiz"/>
    <x v="3"/>
    <n v="0"/>
  </r>
  <r>
    <s v="⚫"/>
    <x v="2"/>
    <s v="Exam 2"/>
    <x v="3"/>
    <n v="0"/>
  </r>
  <r>
    <s v="⚫"/>
    <x v="6"/>
    <s v="Email Advisor to ask about credit hours"/>
    <x v="4"/>
    <n v="1"/>
  </r>
  <r>
    <s v="⚫"/>
    <x v="3"/>
    <s v="Peer Review #2"/>
    <x v="4"/>
    <n v="1"/>
  </r>
  <r>
    <s v="⚫"/>
    <x v="6"/>
    <s v="Invitation from Oak Ridge National Laboratory"/>
    <x v="5"/>
    <n v="2"/>
  </r>
  <r>
    <s v="⚫"/>
    <x v="1"/>
    <s v="Web Exploit and Patch"/>
    <x v="5"/>
    <n v="2"/>
  </r>
  <r>
    <s v=""/>
    <x v="7"/>
    <s v="WFE: 3 Comments - Berries"/>
    <x v="6"/>
    <n v="3"/>
  </r>
  <r>
    <s v=""/>
    <x v="7"/>
    <s v="Weekly Food Experience - Other Fruit 1"/>
    <x v="6"/>
    <n v="3"/>
  </r>
  <r>
    <s v=""/>
    <x v="3"/>
    <s v="Essay #2 Final Draft"/>
    <x v="7"/>
    <n v="4"/>
  </r>
  <r>
    <s v=""/>
    <x v="3"/>
    <s v="Essay #3 Draft"/>
    <x v="7"/>
    <n v="4"/>
  </r>
  <r>
    <s v=""/>
    <x v="4"/>
    <s v="Final Presentation"/>
    <x v="8"/>
    <n v="5"/>
  </r>
  <r>
    <s v=""/>
    <x v="3"/>
    <s v="Essay #3 Peer Review"/>
    <x v="8"/>
    <n v="5"/>
  </r>
  <r>
    <s v=""/>
    <x v="3"/>
    <s v="Essay #3 Final Revision"/>
    <x v="9"/>
    <n v="6"/>
  </r>
  <r>
    <s v=""/>
    <x v="4"/>
    <s v="Final Project Report"/>
    <x v="9"/>
    <n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7BCAEEB-BCF7-46FF-9D0A-013BFCA734D3}" name="PivotTable2" cacheId="1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1:J13" firstHeaderRow="1" firstDataRow="2" firstDataCol="1"/>
  <pivotFields count="5">
    <pivotField showAll="0"/>
    <pivotField axis="axisCol" showAll="0">
      <items count="12">
        <item x="2"/>
        <item x="5"/>
        <item x="1"/>
        <item x="4"/>
        <item x="6"/>
        <item x="7"/>
        <item m="1" x="8"/>
        <item x="3"/>
        <item m="1" x="9"/>
        <item x="0"/>
        <item m="1" x="10"/>
        <item t="default"/>
      </items>
    </pivotField>
    <pivotField showAll="0"/>
    <pivotField axis="axisRow" dataField="1" numFmtId="179" showAll="0" sortType="ascending">
      <items count="113">
        <item m="1" x="70"/>
        <item m="1" x="81"/>
        <item m="1" x="103"/>
        <item m="1" x="50"/>
        <item m="1" x="92"/>
        <item m="1" x="36"/>
        <item m="1" x="77"/>
        <item m="1" x="89"/>
        <item m="1" x="32"/>
        <item m="1" x="74"/>
        <item m="1" x="110"/>
        <item m="1" x="58"/>
        <item m="1" x="98"/>
        <item m="1" x="43"/>
        <item m="1" x="85"/>
        <item m="1" x="29"/>
        <item m="1" x="68"/>
        <item m="1" x="91"/>
        <item m="1" x="35"/>
        <item m="1" x="76"/>
        <item m="1" x="111"/>
        <item m="1" x="59"/>
        <item m="1" x="100"/>
        <item m="1" x="45"/>
        <item m="1" x="88"/>
        <item m="1" x="31"/>
        <item m="1" x="72"/>
        <item m="1" x="108"/>
        <item m="1" x="56"/>
        <item m="1" x="96"/>
        <item m="1" x="41"/>
        <item m="1" x="83"/>
        <item m="1" x="27"/>
        <item m="1" x="66"/>
        <item m="1" x="104"/>
        <item m="1" x="52"/>
        <item m="1" x="94"/>
        <item m="1" x="38"/>
        <item m="1" x="79"/>
        <item m="1" x="23"/>
        <item m="1" x="62"/>
        <item m="1" x="47"/>
        <item m="1" x="90"/>
        <item m="1" x="33"/>
        <item m="1" x="82"/>
        <item m="1" x="26"/>
        <item m="1" x="65"/>
        <item m="1" x="51"/>
        <item m="1" x="93"/>
        <item m="1" x="37"/>
        <item m="1" x="78"/>
        <item m="1" x="22"/>
        <item m="1" x="60"/>
        <item m="1" x="101"/>
        <item m="1" x="46"/>
        <item m="1" x="75"/>
        <item m="1" x="99"/>
        <item m="1" x="86"/>
        <item m="1" x="30"/>
        <item m="1" x="69"/>
        <item m="1" x="106"/>
        <item m="1" x="54"/>
        <item m="1" x="40"/>
        <item m="1" x="80"/>
        <item m="1" x="25"/>
        <item m="1" x="64"/>
        <item m="1" x="49"/>
        <item m="1" x="73"/>
        <item m="1" x="109"/>
        <item m="1" x="57"/>
        <item m="1" x="97"/>
        <item m="1" x="42"/>
        <item m="1" x="84"/>
        <item m="1" x="28"/>
        <item m="1" x="67"/>
        <item m="1" x="105"/>
        <item m="1" x="53"/>
        <item m="1" x="95"/>
        <item m="1" x="39"/>
        <item m="1" x="24"/>
        <item m="1" x="63"/>
        <item m="1" x="102"/>
        <item m="1" x="48"/>
        <item m="1" x="34"/>
        <item m="1" x="44"/>
        <item m="1" x="71"/>
        <item m="1" x="107"/>
        <item m="1" x="55"/>
        <item m="1" x="61"/>
        <item m="1" x="87"/>
        <item m="1" x="11"/>
        <item m="1" x="12"/>
        <item m="1" x="13"/>
        <item m="1" x="14"/>
        <item m="1" x="15"/>
        <item m="1" x="16"/>
        <item m="1" x="17"/>
        <item m="1" x="18"/>
        <item m="1" x="19"/>
        <item m="1" x="20"/>
        <item m="1" x="21"/>
        <item x="0"/>
        <item x="1"/>
        <item x="2"/>
        <item x="3"/>
        <item x="4"/>
        <item x="5"/>
        <item x="6"/>
        <item x="7"/>
        <item x="8"/>
        <item x="9"/>
        <item m="1" x="10"/>
        <item t="default"/>
      </items>
    </pivotField>
    <pivotField showAll="0"/>
  </pivotFields>
  <rowFields count="1">
    <field x="3"/>
  </rowFields>
  <rowItems count="11">
    <i>
      <x v="101"/>
    </i>
    <i>
      <x v="102"/>
    </i>
    <i>
      <x v="103"/>
    </i>
    <i>
      <x v="104"/>
    </i>
    <i>
      <x v="105"/>
    </i>
    <i>
      <x v="106"/>
    </i>
    <i>
      <x v="107"/>
    </i>
    <i>
      <x v="108"/>
    </i>
    <i>
      <x v="109"/>
    </i>
    <i>
      <x v="110"/>
    </i>
    <i t="grand">
      <x/>
    </i>
  </rowItems>
  <colFields count="1">
    <field x="1"/>
  </colFields>
  <colItems count="9">
    <i>
      <x/>
    </i>
    <i>
      <x v="1"/>
    </i>
    <i>
      <x v="2"/>
    </i>
    <i>
      <x v="3"/>
    </i>
    <i>
      <x v="4"/>
    </i>
    <i>
      <x v="5"/>
    </i>
    <i>
      <x v="7"/>
    </i>
    <i>
      <x v="9"/>
    </i>
    <i t="grand">
      <x/>
    </i>
  </colItems>
  <dataFields count="1">
    <dataField name="Count of Due Date" fld="3" subtotal="count" baseField="0" baseItem="0"/>
  </dataFields>
  <chartFormats count="17">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0" format="5" series="1">
      <pivotArea type="data" outline="0" fieldPosition="0">
        <references count="2">
          <reference field="4294967294" count="1" selected="0">
            <x v="0"/>
          </reference>
          <reference field="1" count="1" selected="0">
            <x v="5"/>
          </reference>
        </references>
      </pivotArea>
    </chartFormat>
    <chartFormat chart="3" format="12" series="1">
      <pivotArea type="data" outline="0" fieldPosition="0">
        <references count="2">
          <reference field="4294967294" count="1" selected="0">
            <x v="0"/>
          </reference>
          <reference field="1" count="1" selected="0">
            <x v="0"/>
          </reference>
        </references>
      </pivotArea>
    </chartFormat>
    <chartFormat chart="3" format="13" series="1">
      <pivotArea type="data" outline="0" fieldPosition="0">
        <references count="2">
          <reference field="4294967294" count="1" selected="0">
            <x v="0"/>
          </reference>
          <reference field="1" count="1" selected="0">
            <x v="1"/>
          </reference>
        </references>
      </pivotArea>
    </chartFormat>
    <chartFormat chart="3" format="14" series="1">
      <pivotArea type="data" outline="0" fieldPosition="0">
        <references count="2">
          <reference field="4294967294" count="1" selected="0">
            <x v="0"/>
          </reference>
          <reference field="1" count="1" selected="0">
            <x v="2"/>
          </reference>
        </references>
      </pivotArea>
    </chartFormat>
    <chartFormat chart="3" format="15" series="1">
      <pivotArea type="data" outline="0" fieldPosition="0">
        <references count="2">
          <reference field="4294967294" count="1" selected="0">
            <x v="0"/>
          </reference>
          <reference field="1" count="1" selected="0">
            <x v="3"/>
          </reference>
        </references>
      </pivotArea>
    </chartFormat>
    <chartFormat chart="3" format="16" series="1">
      <pivotArea type="data" outline="0" fieldPosition="0">
        <references count="2">
          <reference field="4294967294" count="1" selected="0">
            <x v="0"/>
          </reference>
          <reference field="1" count="1" selected="0">
            <x v="4"/>
          </reference>
        </references>
      </pivotArea>
    </chartFormat>
    <chartFormat chart="3" format="17" series="1">
      <pivotArea type="data" outline="0" fieldPosition="0">
        <references count="2">
          <reference field="4294967294" count="1" selected="0">
            <x v="0"/>
          </reference>
          <reference field="1" count="1" selected="0">
            <x v="5"/>
          </reference>
        </references>
      </pivotArea>
    </chartFormat>
    <chartFormat chart="3" format="18" series="1">
      <pivotArea type="data" outline="0" fieldPosition="0">
        <references count="2">
          <reference field="4294967294" count="1" selected="0">
            <x v="0"/>
          </reference>
          <reference field="1" count="1" selected="0">
            <x v="6"/>
          </reference>
        </references>
      </pivotArea>
    </chartFormat>
    <chartFormat chart="3" format="23" series="1">
      <pivotArea type="data" outline="0" fieldPosition="0">
        <references count="2">
          <reference field="4294967294" count="1" selected="0">
            <x v="0"/>
          </reference>
          <reference field="1" count="1" selected="0">
            <x v="7"/>
          </reference>
        </references>
      </pivotArea>
    </chartFormat>
    <chartFormat chart="3" format="24" series="1">
      <pivotArea type="data" outline="0" fieldPosition="0">
        <references count="2">
          <reference field="4294967294" count="1" selected="0">
            <x v="0"/>
          </reference>
          <reference field="1" count="1" selected="0">
            <x v="8"/>
          </reference>
        </references>
      </pivotArea>
    </chartFormat>
    <chartFormat chart="3" format="25" series="1">
      <pivotArea type="data" outline="0" fieldPosition="0">
        <references count="2">
          <reference field="4294967294" count="1" selected="0">
            <x v="0"/>
          </reference>
          <reference field="1" count="1" selected="0">
            <x v="9"/>
          </reference>
        </references>
      </pivotArea>
    </chartFormat>
    <chartFormat chart="3" format="26" series="1">
      <pivotArea type="data" outline="0" fieldPosition="0">
        <references count="2">
          <reference field="4294967294" count="1" selected="0">
            <x v="0"/>
          </reference>
          <reference field="1"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1" xr10:uid="{D597041C-144A-4979-AFC9-4ABB160417BE}" sourceName="Type">
  <pivotTables>
    <pivotTable tabId="5" name="PivotTable2"/>
  </pivotTables>
  <data>
    <tabular pivotCacheId="1073981985">
      <items count="11">
        <i x="2" s="1"/>
        <i x="5" s="1"/>
        <i x="1" s="1"/>
        <i x="3" s="1"/>
        <i x="4" s="1"/>
        <i x="0" s="1"/>
        <i x="6" s="1"/>
        <i x="7" s="1"/>
        <i x="10" s="1" nd="1"/>
        <i x="9" s="1" nd="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FAD231E2-7032-4F0B-9540-08A65824A760}" sourceName="Typ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1" xr10:uid="{AB46870B-6D55-4C1D-8658-975D56CCE1DE}" cache="Slicer_Type1" caption="Type - Chart" style="SlicerStyleLight1 2"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xr10:uid="{EFE55919-2D8B-41B2-8335-BD61CE16B466}" cache="Slicer_Type" caption="Type - Table" style="SlicerStyleLight1 2"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46EC92-2AB7-4535-A2AD-21305B1969FC}" name="Table2" displayName="Table2" ref="C1:G21" headerRowDxfId="79" dataDxfId="78" totalsRowDxfId="77">
  <autoFilter ref="C1:G21" xr:uid="{0646EC92-2AB7-4535-A2AD-21305B1969FC}"/>
  <sortState xmlns:xlrd2="http://schemas.microsoft.com/office/spreadsheetml/2017/richdata2" ref="C2:G21">
    <sortCondition ref="F1:F21"/>
  </sortState>
  <tableColumns count="5">
    <tableColumn id="5" xr3:uid="{D89B4E62-0179-422B-80B9-17C5E698B575}" name=" " dataDxfId="76">
      <calculatedColumnFormula>IF(OR(Table2[[#This Row],[Days Left]]&lt;=2,RIGHT(Table2[[#This Row],[Assignments]])="?"),"⚫","")</calculatedColumnFormula>
    </tableColumn>
    <tableColumn id="1" xr3:uid="{F0703190-8035-469C-9B5C-7EECC6217BE8}" name="Type" totalsRowLabel="Total" dataDxfId="75" totalsRowDxfId="74"/>
    <tableColumn id="2" xr3:uid="{2ABAC880-7DBC-44AB-825F-E022E3A50355}" name="Assignments" dataDxfId="73" totalsRowDxfId="72"/>
    <tableColumn id="3" xr3:uid="{1F097F5B-3E68-412C-A0F2-50C4CAFC168F}" name="Due Date" dataDxfId="71" totalsRowDxfId="70"/>
    <tableColumn id="4" xr3:uid="{0AE71D5B-E32B-470F-AF9C-9B565D29E220}" name="Days Left" totalsRowFunction="count" dataDxfId="69" totalsRowDxfId="68">
      <calculatedColumnFormula>IFERROR(IF(F2=0,"",IF(F2&gt;Calendar!$O$1,DATEDIF(Calendar!$O$1,F2,"D"),-DATEDIF(F2,Calendar!$O$1,"D"))),"")</calculatedColumnFormula>
    </tableColumn>
  </tableColumns>
  <tableStyleInfo name="TableStyleMedium2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8A9855-9637-4068-9970-1510E43AABD8}" name="Table1" displayName="Table1" ref="A1:F28" totalsRowShown="0" headerRowDxfId="67" dataDxfId="66">
  <autoFilter ref="A1:F28" xr:uid="{858A9855-9637-4068-9970-1510E43AABD8}"/>
  <sortState xmlns:xlrd2="http://schemas.microsoft.com/office/spreadsheetml/2017/richdata2" ref="A2:F28">
    <sortCondition ref="E1:E28"/>
  </sortState>
  <tableColumns count="6">
    <tableColumn id="1" xr3:uid="{9E9CC924-2866-4B6D-9E47-C1AE625EC504}" name="Type" dataDxfId="65"/>
    <tableColumn id="2" xr3:uid="{08A95665-123B-4024-99C7-DABD598BC304}" name="Assignments" dataDxfId="64"/>
    <tableColumn id="3" xr3:uid="{CE2839BA-DBB4-4839-BDEC-5F117BF65AF2}" name="Start" dataDxfId="63"/>
    <tableColumn id="5" xr3:uid="{56CC721E-2036-47EC-B862-C9EBC66FC3F8}" name="Finish" dataDxfId="62"/>
    <tableColumn id="8" xr3:uid="{EBD4B3FF-4841-42FE-82E8-8D9D7BD1A218}" name="Due" dataDxfId="61"/>
    <tableColumn id="4" xr3:uid="{D0A9646E-6B77-4F05-B7D8-83893FD33792}" name="Duration" dataDxfId="60">
      <calculatedColumnFormula>IF(OR(Table1[[#This Row],[Start]]="",Table1[[#This Row],[Finish]]=""),"",Table1[[#This Row],[Finish]]-Table1[[#This Row],[Start]]+1&amp;IF(Table1[[#This Row],[Finish]]-Table1[[#This Row],[Start]]+1&gt;2," days"," day"))</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8E0AE3-4FAE-4B21-B9BF-E0C52C033883}" name="Table3" displayName="Table3" ref="Q1:W9" totalsRowCount="1" headerRowDxfId="59" dataDxfId="58" totalsRowDxfId="57">
  <autoFilter ref="Q1:W8" xr:uid="{A88E0AE3-4FAE-4B21-B9BF-E0C52C033883}"/>
  <tableColumns count="7">
    <tableColumn id="1" xr3:uid="{EF103D7B-BE92-44CC-89BD-B1753BE50416}" name="Type" totalsRowLabel="Total" dataDxfId="56" totalsRowDxfId="55"/>
    <tableColumn id="2" xr3:uid="{DF7C5C1B-A6ED-4F43-97AB-D89879D0EEC7}" name="Today" totalsRowFunction="sum" dataDxfId="54" totalsRowDxfId="53">
      <calculatedColumnFormula>COUNTIFS('Works to do'!$D:$D,Q2,'Works to do'!$G:$G,Calendar!$O$1)</calculatedColumnFormula>
    </tableColumn>
    <tableColumn id="3" xr3:uid="{FA6CCEBE-CAE6-47D8-A501-E1F7C2429720}" name="Tomorrow" totalsRowFunction="sum" dataDxfId="52" totalsRowDxfId="51">
      <calculatedColumnFormula>COUNTIFS('Works to do'!$D:$D,Q2,'Works to do'!$G:$G,Calendar!$O$1+1)</calculatedColumnFormula>
    </tableColumn>
    <tableColumn id="4" xr3:uid="{EE49079C-E3A7-4670-B729-6BB666157F73}" name="DAT" totalsRowFunction="sum" dataDxfId="50" totalsRowDxfId="49">
      <calculatedColumnFormula>COUNTIFS('Works to do'!$D:$D,Q2,'Works to do'!$G:$G,Calendar!$O$1+2)</calculatedColumnFormula>
    </tableColumn>
    <tableColumn id="5" xr3:uid="{080C2457-13A8-4B62-A4D2-09EB5776FAFE}" name="This Week" totalsRowFunction="sum" dataDxfId="48" totalsRowDxfId="47">
      <calculatedColumnFormula array="1">_xlfn.IFS($U$1="This Week",COUNTIFS('Works to do'!$D:$D,Q2,'Works to do'!$G:$G,"&gt;="&amp;Calendar!$O$1-WEEKDAY(Calendar!$O$1,3),'Works to do'!$G:$G,"&lt;="&amp;Calendar!$O$1-WEEKDAY(Calendar!$O$1,3)+6),$U$1="Next Mon",COUNTIFS('Works to do'!$D:$D,Q2,'Works to do'!$G:$G,"="&amp;Calendar!$O$1-WEEKDAY(Calendar!$O$1,3)+7))</calculatedColumnFormula>
    </tableColumn>
    <tableColumn id="6" xr3:uid="{A785C7E3-0870-4F23-968E-CBC649B8A484}" name="Next Week" totalsRowFunction="sum" dataDxfId="46" totalsRowDxfId="45">
      <calculatedColumnFormula>COUNTIFS('Works to do'!$D:$D,Q2,'Works to do'!$G:$G,"&gt;="&amp;Calendar!$O$1-WEEKDAY(Calendar!$O$1,3)+7,'Works to do'!$G:$G,"&lt;="&amp;Calendar!$O$1-WEEKDAY(Calendar!$O$1,3)+6+7)</calculatedColumnFormula>
    </tableColumn>
    <tableColumn id="7" xr3:uid="{35F39C18-5978-4793-8149-430835B6BE86}" name="Sum" dataDxfId="44" totalsRowDxfId="43">
      <calculatedColumnFormula>SUM(Table3[[#This Row],[Today]:[Next Week]])</calculatedColumnFormula>
    </tableColumn>
  </tableColumns>
  <tableStyleInfo name="TableStyleMedium2 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47A6B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07/relationships/slicer" Target="../slicers/slicer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07/relationships/slicer" Target="../slicers/slicer1.xml"/><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00B0F0"/>
  </sheetPr>
  <dimension ref="C1:Q1007"/>
  <sheetViews>
    <sheetView showGridLines="0" tabSelected="1" zoomScale="90" zoomScaleNormal="90" workbookViewId="0">
      <selection activeCell="C1" sqref="C1"/>
    </sheetView>
  </sheetViews>
  <sheetFormatPr defaultColWidth="14.44140625" defaultRowHeight="19.649999999999999" customHeight="1" x14ac:dyDescent="0.3"/>
  <cols>
    <col min="1" max="2" width="14.44140625" style="40"/>
    <col min="3" max="3" width="7.109375" style="40" customWidth="1"/>
    <col min="4" max="4" width="10.88671875" style="40" bestFit="1" customWidth="1"/>
    <col min="5" max="5" width="44" customWidth="1"/>
    <col min="6" max="6" width="14.88671875" style="40" bestFit="1" customWidth="1"/>
    <col min="7" max="7" width="14.6640625" style="80" bestFit="1" customWidth="1"/>
    <col min="8" max="8" width="14.6640625" style="40" bestFit="1" customWidth="1"/>
    <col min="9" max="16" width="13.77734375" style="40" customWidth="1"/>
    <col min="17" max="17" width="14.33203125" style="40" customWidth="1"/>
    <col min="18" max="16384" width="14.44140625" style="40"/>
  </cols>
  <sheetData>
    <row r="1" spans="3:17" ht="19.2" customHeight="1" x14ac:dyDescent="0.3">
      <c r="C1" s="47" t="s">
        <v>58</v>
      </c>
      <c r="D1" s="47" t="s">
        <v>54</v>
      </c>
      <c r="E1" s="47" t="s">
        <v>55</v>
      </c>
      <c r="F1" s="47" t="s">
        <v>56</v>
      </c>
      <c r="G1" s="78" t="s">
        <v>57</v>
      </c>
      <c r="H1" s="39"/>
    </row>
    <row r="2" spans="3:17" ht="19.2" customHeight="1" x14ac:dyDescent="0.3">
      <c r="C2" s="39" t="str">
        <f ca="1">IF(OR(Table2[[#This Row],[Days Left]]&lt;=2,RIGHT(Table2[[#This Row],[Assignments]])="?"),"⚫","")</f>
        <v>⚫</v>
      </c>
      <c r="D2" s="39" t="s">
        <v>75</v>
      </c>
      <c r="E2" s="110" t="s">
        <v>78</v>
      </c>
      <c r="F2" s="133">
        <f ca="1">TODAY()-3</f>
        <v>45308</v>
      </c>
      <c r="G2" s="92">
        <f ca="1">IFERROR(IF(F2=0,"",IF(F2&gt;Calendar!$O$1,DATEDIF(Calendar!$O$1,F2,"D"),-DATEDIF(F2,Calendar!$O$1,"D"))),"")</f>
        <v>-3</v>
      </c>
      <c r="H2" s="39"/>
    </row>
    <row r="3" spans="3:17" ht="19.649999999999999" customHeight="1" x14ac:dyDescent="0.3">
      <c r="C3" s="39" t="str">
        <f ca="1">IF(OR(Table2[[#This Row],[Days Left]]&lt;=2,RIGHT(Table2[[#This Row],[Assignments]])="?"),"⚫","")</f>
        <v>⚫</v>
      </c>
      <c r="D3" s="39" t="s">
        <v>73</v>
      </c>
      <c r="E3" s="129" t="s">
        <v>107</v>
      </c>
      <c r="F3" s="133">
        <f ca="1">F2</f>
        <v>45308</v>
      </c>
      <c r="G3" s="83">
        <f ca="1">IFERROR(IF(F3=0,"",IF(F3&gt;Calendar!$O$1,DATEDIF(Calendar!$O$1,F3,"D"),-DATEDIF(F3,Calendar!$O$1,"D"))),"")</f>
        <v>-3</v>
      </c>
      <c r="H3" s="39"/>
    </row>
    <row r="4" spans="3:17" ht="19.649999999999999" customHeight="1" x14ac:dyDescent="0.3">
      <c r="C4" s="39" t="str">
        <f ca="1">IF(OR(Table2[[#This Row],[Days Left]]&lt;=2,RIGHT(Table2[[#This Row],[Assignments]])="?"),"⚫","")</f>
        <v>⚫</v>
      </c>
      <c r="D4" s="39" t="s">
        <v>77</v>
      </c>
      <c r="E4" s="129" t="s">
        <v>106</v>
      </c>
      <c r="F4" s="133">
        <f ca="1">F3+1</f>
        <v>45309</v>
      </c>
      <c r="G4" s="91">
        <f ca="1">IFERROR(IF(F4=0,"",IF(F4&gt;Calendar!$O$1,DATEDIF(Calendar!$O$1,F4,"D"),-DATEDIF(F4,Calendar!$O$1,"D"))),"")</f>
        <v>-2</v>
      </c>
      <c r="H4" s="42"/>
    </row>
    <row r="5" spans="3:17" ht="19.649999999999999" customHeight="1" x14ac:dyDescent="0.3">
      <c r="C5" s="39" t="str">
        <f ca="1">IF(OR(Table2[[#This Row],[Days Left]]&lt;=2,RIGHT(Table2[[#This Row],[Assignments]])="?"),"⚫","")</f>
        <v>⚫</v>
      </c>
      <c r="D5" s="39" t="s">
        <v>93</v>
      </c>
      <c r="E5" s="124" t="s">
        <v>94</v>
      </c>
      <c r="F5" s="133">
        <f ca="1">F4</f>
        <v>45309</v>
      </c>
      <c r="G5" s="125">
        <f ca="1">IFERROR(IF(F5=0,"",IF(F5&gt;Calendar!$O$1,DATEDIF(Calendar!$O$1,F5,"D"),-DATEDIF(F5,Calendar!$O$1,"D"))),"")</f>
        <v>-2</v>
      </c>
      <c r="H5" s="41"/>
      <c r="I5" s="42"/>
    </row>
    <row r="6" spans="3:17" ht="19.649999999999999" customHeight="1" x14ac:dyDescent="0.3">
      <c r="C6" s="39" t="str">
        <f ca="1">IF(OR(Table2[[#This Row],[Days Left]]&lt;=2,RIGHT(Table2[[#This Row],[Assignments]])="?"),"⚫","")</f>
        <v>⚫</v>
      </c>
      <c r="D6" s="39" t="s">
        <v>103</v>
      </c>
      <c r="E6" s="132" t="s">
        <v>109</v>
      </c>
      <c r="F6" s="133">
        <f t="shared" ref="F6" ca="1" si="0">F5+1</f>
        <v>45310</v>
      </c>
      <c r="G6" s="134">
        <f ca="1">IFERROR(IF(F6=0,"",IF(F6&gt;Calendar!$O$1,DATEDIF(Calendar!$O$1,F6,"D"),-DATEDIF(F6,Calendar!$O$1,"D"))),"")</f>
        <v>-1</v>
      </c>
      <c r="H6" s="41"/>
      <c r="I6" s="42"/>
      <c r="P6" s="65"/>
    </row>
    <row r="7" spans="3:17" ht="19.649999999999999" customHeight="1" x14ac:dyDescent="0.3">
      <c r="C7" s="39" t="str">
        <f ca="1">IF(OR(Table2[[#This Row],[Days Left]]&lt;=2,RIGHT(Table2[[#This Row],[Assignments]])="?"),"⚫","")</f>
        <v>⚫</v>
      </c>
      <c r="D7" s="39" t="s">
        <v>75</v>
      </c>
      <c r="E7" s="109" t="s">
        <v>81</v>
      </c>
      <c r="F7" s="133">
        <f t="shared" ref="F7" ca="1" si="1">F6</f>
        <v>45310</v>
      </c>
      <c r="G7" s="108">
        <f ca="1">IFERROR(IF(F7=0,"",IF(F7&gt;Calendar!$O$1,DATEDIF(Calendar!$O$1,F7,"D"),-DATEDIF(F7,Calendar!$O$1,"D"))),"")</f>
        <v>-1</v>
      </c>
      <c r="H7" s="41"/>
      <c r="I7" s="39"/>
    </row>
    <row r="8" spans="3:17" ht="19.649999999999999" customHeight="1" x14ac:dyDescent="0.3">
      <c r="C8" s="39" t="str">
        <f ca="1">IF(OR(Table2[[#This Row],[Days Left]]&lt;=2,RIGHT(Table2[[#This Row],[Assignments]])="?"),"⚫","")</f>
        <v>⚫</v>
      </c>
      <c r="D8" s="39" t="s">
        <v>72</v>
      </c>
      <c r="E8" s="93" t="s">
        <v>79</v>
      </c>
      <c r="F8" s="133">
        <f t="shared" ref="F8" ca="1" si="2">F7+1</f>
        <v>45311</v>
      </c>
      <c r="G8" s="84">
        <f ca="1">IFERROR(IF(F8=0,"",IF(F8&gt;Calendar!$O$1,DATEDIF(Calendar!$O$1,F8,"D"),-DATEDIF(F8,Calendar!$O$1,"D"))),"")</f>
        <v>0</v>
      </c>
      <c r="H8" s="41"/>
      <c r="I8" s="42"/>
    </row>
    <row r="9" spans="3:17" ht="19.649999999999999" customHeight="1" x14ac:dyDescent="0.3">
      <c r="C9" s="39" t="str">
        <f ca="1">IF(OR(Table2[[#This Row],[Days Left]]&lt;=2,RIGHT(Table2[[#This Row],[Assignments]])="?"),"⚫","")</f>
        <v>⚫</v>
      </c>
      <c r="D9" s="39" t="s">
        <v>77</v>
      </c>
      <c r="E9" s="119" t="s">
        <v>82</v>
      </c>
      <c r="F9" s="133">
        <f t="shared" ref="F9" ca="1" si="3">F8</f>
        <v>45311</v>
      </c>
      <c r="G9" s="120">
        <f ca="1">IFERROR(IF(F9=0,"",IF(F9&gt;Calendar!$O$1,DATEDIF(Calendar!$O$1,F9,"D"),-DATEDIF(F9,Calendar!$O$1,"D"))),"")</f>
        <v>0</v>
      </c>
      <c r="H9" s="41"/>
      <c r="I9" s="42"/>
      <c r="J9" s="43"/>
      <c r="K9" s="44"/>
      <c r="L9" s="45"/>
      <c r="N9" s="46"/>
      <c r="O9" s="39"/>
      <c r="P9" s="42"/>
      <c r="Q9" s="39"/>
    </row>
    <row r="10" spans="3:17" ht="19.649999999999999" customHeight="1" x14ac:dyDescent="0.3">
      <c r="C10" s="39" t="str">
        <f ca="1">IF(OR(Table2[[#This Row],[Days Left]]&lt;=2,RIGHT(Table2[[#This Row],[Assignments]])="?"),"⚫","")</f>
        <v>⚫</v>
      </c>
      <c r="D10" s="39" t="s">
        <v>90</v>
      </c>
      <c r="E10" s="122" t="s">
        <v>91</v>
      </c>
      <c r="F10" s="133">
        <f t="shared" ref="F10" ca="1" si="4">F9+1</f>
        <v>45312</v>
      </c>
      <c r="G10" s="123">
        <f ca="1">IFERROR(IF(F10=0,"",IF(F10&gt;Calendar!$O$1,DATEDIF(Calendar!$O$1,F10,"D"),-DATEDIF(F10,Calendar!$O$1,"D"))),"")</f>
        <v>1</v>
      </c>
      <c r="H10" s="41"/>
      <c r="I10" s="39"/>
    </row>
    <row r="11" spans="3:17" ht="19.649999999999999" customHeight="1" x14ac:dyDescent="0.3">
      <c r="C11" s="39" t="str">
        <f ca="1">IF(OR(Table2[[#This Row],[Days Left]]&lt;=2,RIGHT(Table2[[#This Row],[Assignments]])="?"),"⚫","")</f>
        <v>⚫</v>
      </c>
      <c r="D11" s="39" t="s">
        <v>93</v>
      </c>
      <c r="E11" s="124" t="s">
        <v>95</v>
      </c>
      <c r="F11" s="133">
        <f t="shared" ref="F11" ca="1" si="5">F10</f>
        <v>45312</v>
      </c>
      <c r="G11" s="125">
        <f ca="1">IFERROR(IF(F11=0,"",IF(F11&gt;Calendar!$O$1,DATEDIF(Calendar!$O$1,F11,"D"),-DATEDIF(F11,Calendar!$O$1,"D"))),"")</f>
        <v>1</v>
      </c>
      <c r="H11" s="41"/>
      <c r="I11" s="42"/>
    </row>
    <row r="12" spans="3:17" ht="19.649999999999999" customHeight="1" x14ac:dyDescent="0.3">
      <c r="C12" s="39" t="str">
        <f ca="1">IF(OR(Table2[[#This Row],[Days Left]]&lt;=2,RIGHT(Table2[[#This Row],[Assignments]])="?"),"⚫","")</f>
        <v>⚫</v>
      </c>
      <c r="D12" s="39" t="s">
        <v>90</v>
      </c>
      <c r="E12" s="130" t="s">
        <v>108</v>
      </c>
      <c r="F12" s="133">
        <f t="shared" ref="F12:F20" ca="1" si="6">F11+1</f>
        <v>45313</v>
      </c>
      <c r="G12" s="131">
        <f ca="1">IFERROR(IF(F12=0,"",IF(F12&gt;Calendar!$O$1,DATEDIF(Calendar!$O$1,F12,"D"),-DATEDIF(F12,Calendar!$O$1,"D"))),"")</f>
        <v>2</v>
      </c>
      <c r="H12" s="41"/>
      <c r="I12" s="39"/>
    </row>
    <row r="13" spans="3:17" ht="19.649999999999999" customHeight="1" x14ac:dyDescent="0.3">
      <c r="C13" s="39" t="str">
        <f ca="1">IF(OR(Table2[[#This Row],[Days Left]]&lt;=2,RIGHT(Table2[[#This Row],[Assignments]])="?"),"⚫","")</f>
        <v>⚫</v>
      </c>
      <c r="D13" s="39" t="s">
        <v>73</v>
      </c>
      <c r="E13" s="121" t="s">
        <v>88</v>
      </c>
      <c r="F13" s="133">
        <f t="shared" ref="F13:F21" ca="1" si="7">F12</f>
        <v>45313</v>
      </c>
      <c r="G13" s="120">
        <f ca="1">IFERROR(IF(F13=0,"",IF(F13&gt;Calendar!$O$1,DATEDIF(Calendar!$O$1,F13,"D"),-DATEDIF(F13,Calendar!$O$1,"D"))),"")</f>
        <v>2</v>
      </c>
      <c r="H13" s="41"/>
      <c r="I13" s="42"/>
    </row>
    <row r="14" spans="3:17" ht="19.649999999999999" customHeight="1" x14ac:dyDescent="0.3">
      <c r="C14" s="39" t="str">
        <f ca="1">IF(OR(Table2[[#This Row],[Days Left]]&lt;=2,RIGHT(Table2[[#This Row],[Assignments]])="?"),"⚫","")</f>
        <v/>
      </c>
      <c r="D14" s="39" t="s">
        <v>80</v>
      </c>
      <c r="E14" s="126" t="s">
        <v>100</v>
      </c>
      <c r="F14" s="133">
        <f t="shared" ca="1" si="6"/>
        <v>45314</v>
      </c>
      <c r="G14" s="95">
        <f ca="1">IFERROR(IF(F14=0,"",IF(F14&gt;Calendar!$O$1,DATEDIF(Calendar!$O$1,F14,"D"),-DATEDIF(F14,Calendar!$O$1,"D"))),"")</f>
        <v>3</v>
      </c>
      <c r="H14" s="41"/>
      <c r="I14" s="42"/>
    </row>
    <row r="15" spans="3:17" ht="19.649999999999999" customHeight="1" x14ac:dyDescent="0.3">
      <c r="C15" s="39" t="str">
        <f ca="1">IF(OR(Table2[[#This Row],[Days Left]]&lt;=2,RIGHT(Table2[[#This Row],[Assignments]])="?"),"⚫","")</f>
        <v/>
      </c>
      <c r="D15" s="39" t="s">
        <v>80</v>
      </c>
      <c r="E15" s="126" t="s">
        <v>101</v>
      </c>
      <c r="F15" s="133">
        <f t="shared" ca="1" si="7"/>
        <v>45314</v>
      </c>
      <c r="G15" s="94">
        <f ca="1">IFERROR(IF(F15=0,"",IF(F15&gt;Calendar!$O$1,DATEDIF(Calendar!$O$1,F15,"D"),-DATEDIF(F15,Calendar!$O$1,"D"))),"")</f>
        <v>3</v>
      </c>
      <c r="H15" s="41"/>
      <c r="I15" s="39"/>
    </row>
    <row r="16" spans="3:17" ht="19.649999999999999" customHeight="1" x14ac:dyDescent="0.3">
      <c r="C16" s="39" t="str">
        <f ca="1">IF(OR(Table2[[#This Row],[Days Left]]&lt;=2,RIGHT(Table2[[#This Row],[Assignments]])="?"),"⚫","")</f>
        <v/>
      </c>
      <c r="D16" s="39" t="s">
        <v>93</v>
      </c>
      <c r="E16" s="124" t="s">
        <v>96</v>
      </c>
      <c r="F16" s="133">
        <f t="shared" ca="1" si="6"/>
        <v>45315</v>
      </c>
      <c r="G16" s="125">
        <f ca="1">IFERROR(IF(F16=0,"",IF(F16&gt;Calendar!$O$1,DATEDIF(Calendar!$O$1,F16,"D"),-DATEDIF(F16,Calendar!$O$1,"D"))),"")</f>
        <v>4</v>
      </c>
      <c r="H16" s="41"/>
      <c r="I16" s="42"/>
    </row>
    <row r="17" spans="3:17" ht="19.649999999999999" customHeight="1" x14ac:dyDescent="0.3">
      <c r="C17" s="39" t="str">
        <f ca="1">IF(OR(Table2[[#This Row],[Days Left]]&lt;=2,RIGHT(Table2[[#This Row],[Assignments]])="?"),"⚫","")</f>
        <v/>
      </c>
      <c r="D17" s="39" t="s">
        <v>93</v>
      </c>
      <c r="E17" s="124" t="s">
        <v>97</v>
      </c>
      <c r="F17" s="133">
        <f t="shared" ca="1" si="7"/>
        <v>45315</v>
      </c>
      <c r="G17" s="125">
        <f ca="1">IFERROR(IF(F17=0,"",IF(F17&gt;Calendar!$O$1,DATEDIF(Calendar!$O$1,F17,"D"),-DATEDIF(F17,Calendar!$O$1,"D"))),"")</f>
        <v>4</v>
      </c>
      <c r="H17" s="41"/>
      <c r="I17" s="42"/>
    </row>
    <row r="18" spans="3:17" ht="19.649999999999999" customHeight="1" x14ac:dyDescent="0.3">
      <c r="C18" s="39" t="str">
        <f ca="1">IF(OR(Table2[[#This Row],[Days Left]]&lt;=2,RIGHT(Table2[[#This Row],[Assignments]])="?"),"⚫","")</f>
        <v/>
      </c>
      <c r="D18" s="39" t="s">
        <v>103</v>
      </c>
      <c r="E18" s="127" t="s">
        <v>104</v>
      </c>
      <c r="F18" s="133">
        <f t="shared" ca="1" si="6"/>
        <v>45316</v>
      </c>
      <c r="G18" s="128">
        <f ca="1">IFERROR(IF(F18=0,"",IF(F18&gt;Calendar!$O$1,DATEDIF(Calendar!$O$1,F18,"D"),-DATEDIF(F18,Calendar!$O$1,"D"))),"")</f>
        <v>5</v>
      </c>
      <c r="H18" s="41"/>
      <c r="I18" s="42"/>
    </row>
    <row r="19" spans="3:17" ht="19.649999999999999" customHeight="1" x14ac:dyDescent="0.3">
      <c r="C19" s="39" t="str">
        <f ca="1">IF(OR(Table2[[#This Row],[Days Left]]&lt;=2,RIGHT(Table2[[#This Row],[Assignments]])="?"),"⚫","")</f>
        <v/>
      </c>
      <c r="D19" s="39" t="s">
        <v>93</v>
      </c>
      <c r="E19" s="124" t="s">
        <v>98</v>
      </c>
      <c r="F19" s="133">
        <f t="shared" ca="1" si="7"/>
        <v>45316</v>
      </c>
      <c r="G19" s="125">
        <f ca="1">IFERROR(IF(F19=0,"",IF(F19&gt;Calendar!$O$1,DATEDIF(Calendar!$O$1,F19,"D"),-DATEDIF(F19,Calendar!$O$1,"D"))),"")</f>
        <v>5</v>
      </c>
      <c r="H19" s="41"/>
      <c r="I19" s="42"/>
    </row>
    <row r="20" spans="3:17" ht="19.649999999999999" customHeight="1" x14ac:dyDescent="0.3">
      <c r="C20" s="39" t="str">
        <f ca="1">IF(OR(Table2[[#This Row],[Days Left]]&lt;=2,RIGHT(Table2[[#This Row],[Assignments]])="?"),"⚫","")</f>
        <v/>
      </c>
      <c r="D20" s="39" t="s">
        <v>93</v>
      </c>
      <c r="E20" s="124" t="s">
        <v>99</v>
      </c>
      <c r="F20" s="133">
        <f t="shared" ca="1" si="6"/>
        <v>45317</v>
      </c>
      <c r="G20" s="125">
        <f ca="1">IFERROR(IF(F20=0,"",IF(F20&gt;Calendar!$O$1,DATEDIF(Calendar!$O$1,F20,"D"),-DATEDIF(F20,Calendar!$O$1,"D"))),"")</f>
        <v>6</v>
      </c>
      <c r="H20" s="49"/>
      <c r="I20" s="42"/>
    </row>
    <row r="21" spans="3:17" ht="19.649999999999999" customHeight="1" x14ac:dyDescent="0.3">
      <c r="C21" s="39" t="str">
        <f ca="1">IF(OR(Table2[[#This Row],[Days Left]]&lt;=2,RIGHT(Table2[[#This Row],[Assignments]])="?"),"⚫","")</f>
        <v/>
      </c>
      <c r="D21" s="39" t="s">
        <v>103</v>
      </c>
      <c r="E21" s="127" t="s">
        <v>105</v>
      </c>
      <c r="F21" s="133">
        <f t="shared" ca="1" si="7"/>
        <v>45317</v>
      </c>
      <c r="G21" s="128">
        <f ca="1">IFERROR(IF(F21=0,"",IF(F21&gt;Calendar!$O$1,DATEDIF(Calendar!$O$1,F21,"D"),-DATEDIF(F21,Calendar!$O$1,"D"))),"")</f>
        <v>6</v>
      </c>
      <c r="H21" s="42"/>
      <c r="I21" s="42"/>
    </row>
    <row r="22" spans="3:17" ht="19.649999999999999" customHeight="1" x14ac:dyDescent="0.3">
      <c r="C22" s="42"/>
      <c r="D22" s="42"/>
      <c r="F22" s="42"/>
      <c r="G22" s="79"/>
      <c r="H22" s="42"/>
      <c r="I22" s="42"/>
    </row>
    <row r="23" spans="3:17" ht="19.649999999999999" customHeight="1" x14ac:dyDescent="0.3">
      <c r="C23" s="42"/>
      <c r="D23" s="42"/>
      <c r="F23" s="42"/>
      <c r="G23" s="79"/>
      <c r="H23" s="42"/>
      <c r="I23" s="42"/>
    </row>
    <row r="24" spans="3:17" ht="19.649999999999999" customHeight="1" x14ac:dyDescent="0.3">
      <c r="C24" s="42"/>
      <c r="D24" s="42"/>
      <c r="F24" s="42"/>
      <c r="G24" s="79"/>
      <c r="H24" s="42"/>
      <c r="I24" s="42"/>
    </row>
    <row r="25" spans="3:17" ht="19.649999999999999" customHeight="1" x14ac:dyDescent="0.3">
      <c r="C25" s="42"/>
      <c r="D25" s="42"/>
      <c r="F25" s="42"/>
      <c r="G25" s="79"/>
      <c r="H25" s="42"/>
      <c r="I25" s="42"/>
    </row>
    <row r="26" spans="3:17" ht="19.649999999999999" customHeight="1" x14ac:dyDescent="0.3">
      <c r="C26" s="42"/>
      <c r="D26" s="42"/>
      <c r="F26" s="42"/>
      <c r="G26" s="79"/>
      <c r="H26" s="42"/>
      <c r="I26" s="42"/>
    </row>
    <row r="27" spans="3:17" ht="19.649999999999999" customHeight="1" x14ac:dyDescent="0.3">
      <c r="C27" s="42"/>
      <c r="D27" s="42"/>
      <c r="F27" s="42"/>
      <c r="G27" s="79"/>
      <c r="H27" s="42"/>
      <c r="I27" s="42"/>
    </row>
    <row r="28" spans="3:17" ht="19.649999999999999" customHeight="1" x14ac:dyDescent="0.3">
      <c r="C28" s="42"/>
      <c r="D28" s="42"/>
      <c r="F28" s="42"/>
      <c r="G28" s="79"/>
      <c r="H28" s="42"/>
      <c r="I28" s="42"/>
    </row>
    <row r="29" spans="3:17" ht="19.649999999999999" customHeight="1" x14ac:dyDescent="0.3">
      <c r="C29" s="42"/>
      <c r="D29" s="42"/>
      <c r="F29" s="42"/>
      <c r="G29" s="79"/>
      <c r="H29" s="42"/>
      <c r="J29" s="42"/>
      <c r="K29" s="42"/>
      <c r="L29" s="42"/>
      <c r="M29" s="42"/>
      <c r="N29" s="42"/>
      <c r="O29" s="42"/>
      <c r="P29" s="42"/>
      <c r="Q29" s="42"/>
    </row>
    <row r="30" spans="3:17" ht="19.649999999999999" customHeight="1" x14ac:dyDescent="0.3">
      <c r="C30" s="42"/>
      <c r="D30" s="42"/>
      <c r="F30" s="42"/>
      <c r="G30" s="79"/>
      <c r="H30" s="42"/>
      <c r="I30" s="39"/>
      <c r="J30" s="42"/>
      <c r="K30" s="42"/>
      <c r="L30" s="42"/>
      <c r="M30" s="42"/>
      <c r="N30" s="42"/>
      <c r="O30" s="42"/>
      <c r="P30" s="42"/>
      <c r="Q30" s="42"/>
    </row>
    <row r="31" spans="3:17" ht="19.649999999999999" customHeight="1" x14ac:dyDescent="0.3">
      <c r="C31" s="42"/>
      <c r="D31" s="42"/>
      <c r="F31" s="42"/>
      <c r="G31" s="79"/>
      <c r="H31" s="42"/>
      <c r="I31" s="42"/>
      <c r="J31" s="42"/>
      <c r="K31" s="42"/>
      <c r="L31" s="42"/>
      <c r="M31" s="42"/>
      <c r="N31" s="42"/>
      <c r="O31" s="42"/>
      <c r="P31" s="42"/>
      <c r="Q31" s="42"/>
    </row>
    <row r="32" spans="3:17" ht="19.649999999999999" customHeight="1" x14ac:dyDescent="0.3">
      <c r="C32" s="42"/>
      <c r="D32" s="42"/>
      <c r="F32" s="42"/>
      <c r="G32" s="79"/>
      <c r="H32" s="42"/>
      <c r="I32" s="42"/>
      <c r="J32" s="42"/>
      <c r="K32" s="42"/>
      <c r="L32" s="42"/>
      <c r="M32" s="42"/>
      <c r="N32" s="42"/>
      <c r="O32" s="42"/>
      <c r="P32" s="42"/>
      <c r="Q32" s="42"/>
    </row>
    <row r="33" spans="3:17" ht="19.649999999999999" customHeight="1" x14ac:dyDescent="0.3">
      <c r="C33" s="42"/>
      <c r="D33" s="42"/>
      <c r="F33" s="42"/>
      <c r="G33" s="79"/>
      <c r="H33" s="42"/>
      <c r="I33" s="42"/>
      <c r="J33" s="42"/>
      <c r="K33" s="42"/>
      <c r="L33" s="42"/>
      <c r="M33" s="42"/>
      <c r="N33" s="42"/>
      <c r="O33" s="42"/>
      <c r="P33" s="42"/>
      <c r="Q33" s="42"/>
    </row>
    <row r="34" spans="3:17" ht="19.649999999999999" customHeight="1" x14ac:dyDescent="0.3">
      <c r="C34" s="42"/>
      <c r="D34" s="42"/>
      <c r="F34" s="42"/>
      <c r="G34" s="79"/>
      <c r="H34" s="42"/>
      <c r="I34" s="42"/>
      <c r="J34" s="42"/>
      <c r="K34" s="42"/>
      <c r="L34" s="42"/>
      <c r="M34" s="42"/>
      <c r="N34" s="42"/>
      <c r="O34" s="42"/>
      <c r="P34" s="42"/>
      <c r="Q34" s="42"/>
    </row>
    <row r="35" spans="3:17" ht="19.649999999999999" customHeight="1" x14ac:dyDescent="0.3">
      <c r="C35" s="42"/>
      <c r="D35" s="42"/>
      <c r="F35" s="42"/>
      <c r="G35" s="79"/>
      <c r="H35" s="42"/>
      <c r="I35" s="42"/>
      <c r="J35" s="42"/>
      <c r="K35" s="42"/>
      <c r="L35" s="42"/>
      <c r="M35" s="42"/>
      <c r="N35" s="42"/>
      <c r="O35" s="42"/>
      <c r="P35" s="42"/>
      <c r="Q35" s="42"/>
    </row>
    <row r="36" spans="3:17" ht="19.649999999999999" customHeight="1" x14ac:dyDescent="0.3">
      <c r="C36" s="42"/>
      <c r="D36" s="42"/>
      <c r="F36" s="42"/>
      <c r="G36" s="79"/>
      <c r="H36" s="42"/>
      <c r="I36" s="42"/>
      <c r="J36" s="42"/>
      <c r="K36" s="42"/>
      <c r="L36" s="42"/>
      <c r="M36" s="42"/>
      <c r="N36" s="42"/>
      <c r="O36" s="42"/>
      <c r="P36" s="42"/>
      <c r="Q36" s="42"/>
    </row>
    <row r="37" spans="3:17" ht="19.649999999999999" customHeight="1" x14ac:dyDescent="0.3">
      <c r="C37" s="42"/>
      <c r="D37" s="42"/>
      <c r="F37" s="42"/>
      <c r="G37" s="79"/>
      <c r="H37" s="42"/>
      <c r="I37" s="42"/>
      <c r="J37" s="39"/>
      <c r="K37" s="42"/>
      <c r="L37" s="42"/>
      <c r="M37" s="42"/>
      <c r="N37" s="42"/>
      <c r="O37" s="42"/>
      <c r="P37" s="42"/>
      <c r="Q37" s="42"/>
    </row>
    <row r="38" spans="3:17" ht="19.649999999999999" customHeight="1" x14ac:dyDescent="0.3">
      <c r="C38" s="42"/>
      <c r="D38" s="42"/>
      <c r="F38" s="42"/>
      <c r="G38" s="79"/>
      <c r="H38" s="42"/>
      <c r="I38" s="42"/>
      <c r="J38" s="39"/>
      <c r="K38" s="42"/>
      <c r="L38" s="42"/>
      <c r="M38" s="42"/>
      <c r="N38" s="42"/>
      <c r="O38" s="42"/>
      <c r="P38" s="42"/>
      <c r="Q38" s="42"/>
    </row>
    <row r="39" spans="3:17" ht="19.649999999999999" customHeight="1" x14ac:dyDescent="0.3">
      <c r="C39" s="42"/>
      <c r="D39" s="42"/>
      <c r="F39" s="42"/>
      <c r="G39" s="79"/>
      <c r="H39" s="42"/>
      <c r="I39" s="42"/>
      <c r="J39" s="42"/>
      <c r="K39" s="42"/>
      <c r="L39" s="42"/>
      <c r="M39" s="42"/>
      <c r="N39" s="42"/>
      <c r="O39" s="42"/>
      <c r="P39" s="42"/>
      <c r="Q39" s="42"/>
    </row>
    <row r="40" spans="3:17" ht="19.649999999999999" customHeight="1" x14ac:dyDescent="0.3">
      <c r="C40" s="42"/>
      <c r="D40" s="42"/>
      <c r="F40" s="42"/>
      <c r="G40" s="79"/>
      <c r="H40" s="42"/>
      <c r="I40" s="42"/>
      <c r="J40" s="42"/>
      <c r="K40" s="42"/>
      <c r="L40" s="42"/>
      <c r="M40" s="42"/>
      <c r="N40" s="42"/>
      <c r="O40" s="42"/>
      <c r="P40" s="42"/>
      <c r="Q40" s="42"/>
    </row>
    <row r="41" spans="3:17" ht="19.649999999999999" customHeight="1" x14ac:dyDescent="0.3">
      <c r="C41" s="42"/>
      <c r="D41" s="42"/>
      <c r="F41" s="42"/>
      <c r="G41" s="79"/>
      <c r="H41" s="42"/>
      <c r="I41" s="42"/>
      <c r="J41" s="42"/>
      <c r="K41" s="42"/>
      <c r="L41" s="42"/>
      <c r="M41" s="42"/>
      <c r="N41" s="42"/>
      <c r="O41" s="42"/>
      <c r="P41" s="42"/>
      <c r="Q41" s="42"/>
    </row>
    <row r="42" spans="3:17" ht="19.649999999999999" customHeight="1" x14ac:dyDescent="0.3">
      <c r="C42" s="42"/>
      <c r="D42" s="42"/>
      <c r="F42" s="42"/>
      <c r="G42" s="79"/>
      <c r="H42" s="42"/>
      <c r="I42" s="42"/>
      <c r="J42" s="42"/>
      <c r="K42" s="42"/>
      <c r="L42" s="42"/>
      <c r="M42" s="42"/>
      <c r="N42" s="42"/>
      <c r="O42" s="42"/>
      <c r="P42" s="42"/>
      <c r="Q42" s="42"/>
    </row>
    <row r="43" spans="3:17" ht="19.649999999999999" customHeight="1" x14ac:dyDescent="0.3">
      <c r="C43" s="42"/>
      <c r="D43" s="42"/>
      <c r="F43" s="42"/>
      <c r="G43" s="79"/>
      <c r="H43" s="42"/>
      <c r="I43" s="42"/>
      <c r="J43" s="42"/>
      <c r="K43" s="42"/>
      <c r="L43" s="42"/>
      <c r="M43" s="42"/>
      <c r="N43" s="42"/>
      <c r="O43" s="42"/>
      <c r="P43" s="42"/>
      <c r="Q43" s="42"/>
    </row>
    <row r="44" spans="3:17" ht="19.649999999999999" customHeight="1" x14ac:dyDescent="0.3">
      <c r="C44" s="42"/>
      <c r="D44" s="42"/>
      <c r="F44" s="42"/>
      <c r="G44" s="79"/>
      <c r="H44" s="42"/>
      <c r="I44" s="42"/>
      <c r="J44" s="42"/>
      <c r="K44" s="42"/>
      <c r="L44" s="42"/>
      <c r="M44" s="42"/>
      <c r="N44" s="42"/>
      <c r="O44" s="42"/>
      <c r="P44" s="42"/>
      <c r="Q44" s="42"/>
    </row>
    <row r="45" spans="3:17" ht="19.649999999999999" customHeight="1" x14ac:dyDescent="0.3">
      <c r="C45" s="42"/>
      <c r="D45" s="42"/>
      <c r="F45" s="42"/>
      <c r="G45" s="79"/>
      <c r="H45" s="42"/>
      <c r="I45" s="42"/>
      <c r="J45" s="42"/>
      <c r="K45" s="42"/>
      <c r="L45" s="42"/>
      <c r="M45" s="42"/>
      <c r="N45" s="42"/>
      <c r="O45" s="42"/>
      <c r="P45" s="42"/>
      <c r="Q45" s="42"/>
    </row>
    <row r="46" spans="3:17" ht="19.649999999999999" customHeight="1" x14ac:dyDescent="0.3">
      <c r="C46" s="42"/>
      <c r="D46" s="42"/>
      <c r="F46" s="42"/>
      <c r="G46" s="79"/>
      <c r="H46" s="42"/>
      <c r="I46" s="42"/>
      <c r="J46" s="42"/>
      <c r="K46" s="42"/>
      <c r="L46" s="42"/>
      <c r="M46" s="42"/>
      <c r="N46" s="42"/>
      <c r="O46" s="42"/>
      <c r="P46" s="42"/>
      <c r="Q46" s="42"/>
    </row>
    <row r="47" spans="3:17" ht="19.649999999999999" customHeight="1" x14ac:dyDescent="0.3">
      <c r="C47" s="42"/>
      <c r="D47" s="42"/>
      <c r="F47" s="42"/>
      <c r="G47" s="79"/>
      <c r="H47" s="42"/>
      <c r="I47" s="42"/>
      <c r="J47" s="42"/>
      <c r="K47" s="42"/>
      <c r="L47" s="42"/>
      <c r="M47" s="42"/>
      <c r="N47" s="42"/>
      <c r="O47" s="42"/>
      <c r="P47" s="42"/>
      <c r="Q47" s="42"/>
    </row>
    <row r="48" spans="3:17" ht="19.649999999999999" customHeight="1" x14ac:dyDescent="0.3">
      <c r="C48" s="42"/>
      <c r="D48" s="42"/>
      <c r="F48" s="42"/>
      <c r="G48" s="79"/>
      <c r="H48" s="42"/>
      <c r="I48" s="42"/>
      <c r="J48" s="42"/>
      <c r="K48" s="42"/>
      <c r="L48" s="42"/>
      <c r="M48" s="42"/>
      <c r="N48" s="42"/>
      <c r="O48" s="42"/>
      <c r="P48" s="42"/>
      <c r="Q48" s="42"/>
    </row>
    <row r="49" spans="3:17" ht="19.649999999999999" customHeight="1" x14ac:dyDescent="0.3">
      <c r="C49" s="42"/>
      <c r="D49" s="42"/>
      <c r="F49" s="42"/>
      <c r="G49" s="79"/>
      <c r="H49" s="42"/>
      <c r="I49" s="42"/>
      <c r="J49" s="42"/>
      <c r="K49" s="42"/>
      <c r="L49" s="42"/>
      <c r="M49" s="42"/>
      <c r="N49" s="42"/>
      <c r="O49" s="42"/>
      <c r="P49" s="42"/>
      <c r="Q49" s="42"/>
    </row>
    <row r="50" spans="3:17" ht="19.649999999999999" customHeight="1" x14ac:dyDescent="0.3">
      <c r="C50" s="42"/>
      <c r="D50" s="42"/>
      <c r="F50" s="42"/>
      <c r="G50" s="79"/>
      <c r="H50" s="42"/>
      <c r="I50" s="42"/>
      <c r="J50" s="42"/>
      <c r="K50" s="42"/>
      <c r="L50" s="42"/>
      <c r="M50" s="42"/>
      <c r="N50" s="42"/>
      <c r="O50" s="42"/>
      <c r="P50" s="42"/>
      <c r="Q50" s="42"/>
    </row>
    <row r="51" spans="3:17" ht="19.649999999999999" customHeight="1" x14ac:dyDescent="0.3">
      <c r="C51" s="42"/>
      <c r="D51" s="42"/>
      <c r="F51" s="42"/>
      <c r="G51" s="79"/>
      <c r="H51" s="42"/>
      <c r="I51" s="42"/>
      <c r="J51" s="42"/>
      <c r="K51" s="42"/>
      <c r="L51" s="42"/>
      <c r="M51" s="42"/>
      <c r="N51" s="42"/>
      <c r="O51" s="42"/>
      <c r="P51" s="42"/>
      <c r="Q51" s="42"/>
    </row>
    <row r="52" spans="3:17" ht="19.649999999999999" customHeight="1" x14ac:dyDescent="0.3">
      <c r="C52" s="42"/>
      <c r="D52" s="42"/>
      <c r="F52" s="42"/>
      <c r="G52" s="79"/>
      <c r="H52" s="42"/>
      <c r="I52" s="42"/>
      <c r="J52" s="42"/>
      <c r="K52" s="42"/>
      <c r="L52" s="42"/>
      <c r="M52" s="42"/>
      <c r="N52" s="42"/>
      <c r="O52" s="42"/>
      <c r="P52" s="42"/>
      <c r="Q52" s="42"/>
    </row>
    <row r="53" spans="3:17" ht="19.649999999999999" customHeight="1" x14ac:dyDescent="0.3">
      <c r="C53" s="42"/>
      <c r="D53" s="42"/>
      <c r="F53" s="42"/>
      <c r="G53" s="79"/>
      <c r="H53" s="42"/>
      <c r="I53" s="42"/>
      <c r="J53" s="42"/>
      <c r="K53" s="42"/>
      <c r="L53" s="42"/>
      <c r="M53" s="42"/>
      <c r="N53" s="42"/>
      <c r="O53" s="42"/>
      <c r="P53" s="42"/>
      <c r="Q53" s="42"/>
    </row>
    <row r="54" spans="3:17" ht="19.649999999999999" customHeight="1" x14ac:dyDescent="0.3">
      <c r="C54" s="42"/>
      <c r="D54" s="42"/>
      <c r="F54" s="42"/>
      <c r="G54" s="79"/>
      <c r="H54" s="42"/>
      <c r="I54" s="42"/>
      <c r="J54" s="42"/>
      <c r="K54" s="42"/>
      <c r="L54" s="42"/>
      <c r="M54" s="42"/>
      <c r="N54" s="42"/>
      <c r="O54" s="42"/>
      <c r="P54" s="42"/>
      <c r="Q54" s="42"/>
    </row>
    <row r="55" spans="3:17" ht="19.649999999999999" customHeight="1" x14ac:dyDescent="0.3">
      <c r="C55" s="42"/>
      <c r="D55" s="42"/>
      <c r="F55" s="42"/>
      <c r="G55" s="79"/>
      <c r="H55" s="42"/>
      <c r="I55" s="42"/>
      <c r="J55" s="42"/>
      <c r="K55" s="42"/>
      <c r="L55" s="42"/>
      <c r="M55" s="42"/>
      <c r="N55" s="42"/>
      <c r="O55" s="42"/>
      <c r="P55" s="42"/>
      <c r="Q55" s="42"/>
    </row>
    <row r="56" spans="3:17" ht="19.649999999999999" customHeight="1" x14ac:dyDescent="0.3">
      <c r="C56" s="42"/>
      <c r="D56" s="42"/>
      <c r="F56" s="42"/>
      <c r="G56" s="79"/>
      <c r="H56" s="42"/>
      <c r="I56" s="42"/>
      <c r="J56" s="42"/>
      <c r="K56" s="42"/>
      <c r="L56" s="42"/>
      <c r="M56" s="42"/>
      <c r="N56" s="42"/>
      <c r="O56" s="42"/>
      <c r="P56" s="42"/>
      <c r="Q56" s="42"/>
    </row>
    <row r="57" spans="3:17" ht="19.649999999999999" customHeight="1" x14ac:dyDescent="0.3">
      <c r="C57" s="42"/>
      <c r="D57" s="42"/>
      <c r="F57" s="42"/>
      <c r="G57" s="79"/>
      <c r="H57" s="42"/>
      <c r="I57" s="42"/>
      <c r="J57" s="42"/>
      <c r="K57" s="42"/>
      <c r="L57" s="42"/>
      <c r="M57" s="42"/>
      <c r="N57" s="42"/>
      <c r="O57" s="42"/>
      <c r="P57" s="42"/>
      <c r="Q57" s="42"/>
    </row>
    <row r="58" spans="3:17" ht="19.649999999999999" customHeight="1" x14ac:dyDescent="0.3">
      <c r="C58" s="42"/>
      <c r="D58" s="42"/>
      <c r="F58" s="42"/>
      <c r="G58" s="79"/>
      <c r="H58" s="42"/>
      <c r="I58" s="42"/>
      <c r="J58" s="42"/>
      <c r="K58" s="42"/>
      <c r="L58" s="42"/>
      <c r="M58" s="42"/>
      <c r="N58" s="42"/>
      <c r="O58" s="42"/>
      <c r="P58" s="42"/>
      <c r="Q58" s="42"/>
    </row>
    <row r="59" spans="3:17" ht="19.649999999999999" customHeight="1" x14ac:dyDescent="0.3">
      <c r="C59" s="42"/>
      <c r="D59" s="42"/>
      <c r="F59" s="42"/>
      <c r="G59" s="79"/>
      <c r="H59" s="42"/>
      <c r="I59" s="42"/>
      <c r="J59" s="42"/>
      <c r="K59" s="42"/>
      <c r="L59" s="42"/>
      <c r="M59" s="42"/>
      <c r="N59" s="42"/>
      <c r="O59" s="42"/>
      <c r="P59" s="42"/>
      <c r="Q59" s="42"/>
    </row>
    <row r="60" spans="3:17" ht="19.649999999999999" customHeight="1" x14ac:dyDescent="0.3">
      <c r="C60" s="42"/>
      <c r="D60" s="42"/>
      <c r="F60" s="42"/>
      <c r="G60" s="79"/>
      <c r="H60" s="42"/>
      <c r="I60" s="42"/>
      <c r="J60" s="42"/>
      <c r="K60" s="42"/>
      <c r="L60" s="42"/>
      <c r="M60" s="42"/>
      <c r="N60" s="42"/>
      <c r="O60" s="42"/>
      <c r="P60" s="42"/>
      <c r="Q60" s="42"/>
    </row>
    <row r="61" spans="3:17" ht="19.649999999999999" customHeight="1" x14ac:dyDescent="0.3">
      <c r="C61" s="42"/>
      <c r="D61" s="42"/>
      <c r="F61" s="42"/>
      <c r="G61" s="79"/>
      <c r="H61" s="42"/>
      <c r="I61" s="42"/>
      <c r="J61" s="42"/>
      <c r="K61" s="42"/>
      <c r="L61" s="42"/>
      <c r="M61" s="42"/>
      <c r="N61" s="42"/>
      <c r="O61" s="42"/>
      <c r="P61" s="42"/>
      <c r="Q61" s="42"/>
    </row>
    <row r="62" spans="3:17" ht="19.649999999999999" customHeight="1" x14ac:dyDescent="0.3">
      <c r="C62" s="42"/>
      <c r="D62" s="42"/>
      <c r="F62" s="42"/>
      <c r="G62" s="79"/>
      <c r="H62" s="42"/>
      <c r="I62" s="42"/>
      <c r="J62" s="42"/>
      <c r="K62" s="42"/>
      <c r="L62" s="42"/>
      <c r="M62" s="42"/>
      <c r="N62" s="42"/>
      <c r="O62" s="42"/>
      <c r="P62" s="42"/>
      <c r="Q62" s="42"/>
    </row>
    <row r="63" spans="3:17" ht="19.649999999999999" customHeight="1" x14ac:dyDescent="0.3">
      <c r="C63" s="42"/>
      <c r="D63" s="42"/>
      <c r="F63" s="42"/>
      <c r="G63" s="79"/>
      <c r="H63" s="42"/>
      <c r="I63" s="42"/>
      <c r="J63" s="42"/>
      <c r="K63" s="42"/>
      <c r="L63" s="42"/>
      <c r="M63" s="42"/>
      <c r="N63" s="42"/>
      <c r="O63" s="42"/>
      <c r="P63" s="42"/>
      <c r="Q63" s="42"/>
    </row>
    <row r="64" spans="3:17" ht="19.649999999999999" customHeight="1" x14ac:dyDescent="0.3">
      <c r="C64" s="42"/>
      <c r="D64" s="42"/>
      <c r="F64" s="42"/>
      <c r="G64" s="79"/>
      <c r="H64" s="42"/>
      <c r="I64" s="42"/>
      <c r="J64" s="42"/>
      <c r="K64" s="42"/>
      <c r="L64" s="42"/>
      <c r="M64" s="42"/>
      <c r="N64" s="42"/>
      <c r="O64" s="42"/>
      <c r="P64" s="42"/>
      <c r="Q64" s="42"/>
    </row>
    <row r="65" spans="3:17" ht="19.649999999999999" customHeight="1" x14ac:dyDescent="0.3">
      <c r="C65" s="42"/>
      <c r="D65" s="42"/>
      <c r="F65" s="42"/>
      <c r="G65" s="79"/>
      <c r="H65" s="42"/>
      <c r="I65" s="42"/>
      <c r="J65" s="42"/>
      <c r="K65" s="42"/>
      <c r="L65" s="42"/>
      <c r="M65" s="42"/>
      <c r="N65" s="42"/>
      <c r="O65" s="42"/>
      <c r="P65" s="42"/>
      <c r="Q65" s="42"/>
    </row>
    <row r="66" spans="3:17" ht="19.649999999999999" customHeight="1" x14ac:dyDescent="0.3">
      <c r="C66" s="42"/>
      <c r="D66" s="42"/>
      <c r="F66" s="42"/>
      <c r="G66" s="79"/>
      <c r="H66" s="42"/>
      <c r="I66" s="42"/>
      <c r="J66" s="42"/>
      <c r="K66" s="42"/>
      <c r="L66" s="42"/>
      <c r="M66" s="42"/>
      <c r="N66" s="42"/>
      <c r="O66" s="42"/>
      <c r="P66" s="42"/>
      <c r="Q66" s="42"/>
    </row>
    <row r="67" spans="3:17" ht="19.649999999999999" customHeight="1" x14ac:dyDescent="0.3">
      <c r="C67" s="42"/>
      <c r="D67" s="42"/>
      <c r="F67" s="42"/>
      <c r="G67" s="79"/>
      <c r="H67" s="42"/>
      <c r="I67" s="42"/>
      <c r="J67" s="42"/>
      <c r="K67" s="42"/>
      <c r="L67" s="42"/>
      <c r="M67" s="42"/>
      <c r="N67" s="42"/>
      <c r="O67" s="42"/>
      <c r="P67" s="42"/>
      <c r="Q67" s="42"/>
    </row>
    <row r="68" spans="3:17" ht="19.649999999999999" customHeight="1" x14ac:dyDescent="0.3">
      <c r="C68" s="42"/>
      <c r="D68" s="42"/>
      <c r="F68" s="42"/>
      <c r="G68" s="79"/>
      <c r="H68" s="42"/>
      <c r="I68" s="42"/>
      <c r="J68" s="42"/>
      <c r="K68" s="42"/>
      <c r="L68" s="42"/>
      <c r="M68" s="42"/>
      <c r="N68" s="42"/>
      <c r="O68" s="42"/>
      <c r="P68" s="42"/>
      <c r="Q68" s="42"/>
    </row>
    <row r="69" spans="3:17" ht="19.649999999999999" customHeight="1" x14ac:dyDescent="0.3">
      <c r="C69" s="42"/>
      <c r="D69" s="42"/>
      <c r="F69" s="42"/>
      <c r="G69" s="79"/>
      <c r="H69" s="42"/>
      <c r="I69" s="42"/>
      <c r="J69" s="42"/>
      <c r="K69" s="42"/>
      <c r="L69" s="42"/>
      <c r="M69" s="42"/>
      <c r="N69" s="42"/>
      <c r="O69" s="42"/>
      <c r="P69" s="42"/>
      <c r="Q69" s="42"/>
    </row>
    <row r="70" spans="3:17" ht="19.649999999999999" customHeight="1" x14ac:dyDescent="0.3">
      <c r="C70" s="42"/>
      <c r="D70" s="42"/>
      <c r="F70" s="42"/>
      <c r="G70" s="79"/>
      <c r="H70" s="42"/>
      <c r="I70" s="42"/>
      <c r="J70" s="42"/>
      <c r="K70" s="42"/>
      <c r="L70" s="42"/>
      <c r="M70" s="42"/>
      <c r="N70" s="42"/>
      <c r="O70" s="42"/>
      <c r="P70" s="42"/>
      <c r="Q70" s="42"/>
    </row>
    <row r="71" spans="3:17" ht="19.649999999999999" customHeight="1" x14ac:dyDescent="0.3">
      <c r="C71" s="42"/>
      <c r="D71" s="42"/>
      <c r="F71" s="42"/>
      <c r="G71" s="79"/>
      <c r="H71" s="42"/>
      <c r="I71" s="42"/>
      <c r="J71" s="42"/>
      <c r="K71" s="42"/>
      <c r="L71" s="42"/>
      <c r="M71" s="42"/>
      <c r="N71" s="42"/>
      <c r="O71" s="42"/>
      <c r="P71" s="42"/>
      <c r="Q71" s="42"/>
    </row>
    <row r="72" spans="3:17" ht="19.649999999999999" customHeight="1" x14ac:dyDescent="0.3">
      <c r="C72" s="42"/>
      <c r="D72" s="42"/>
      <c r="F72" s="42"/>
      <c r="G72" s="79"/>
      <c r="H72" s="42"/>
      <c r="I72" s="42"/>
      <c r="J72" s="42"/>
      <c r="K72" s="42"/>
      <c r="L72" s="42"/>
      <c r="M72" s="42"/>
      <c r="N72" s="42"/>
      <c r="O72" s="42"/>
      <c r="P72" s="42"/>
      <c r="Q72" s="42"/>
    </row>
    <row r="73" spans="3:17" ht="19.649999999999999" customHeight="1" x14ac:dyDescent="0.3">
      <c r="C73" s="42"/>
      <c r="D73" s="42"/>
      <c r="F73" s="42"/>
      <c r="G73" s="79"/>
      <c r="H73" s="42"/>
      <c r="I73" s="42"/>
      <c r="J73" s="42"/>
      <c r="K73" s="42"/>
      <c r="L73" s="42"/>
      <c r="M73" s="42"/>
      <c r="N73" s="42"/>
      <c r="O73" s="42"/>
      <c r="P73" s="42"/>
      <c r="Q73" s="42"/>
    </row>
    <row r="74" spans="3:17" ht="19.649999999999999" customHeight="1" x14ac:dyDescent="0.3">
      <c r="C74" s="42"/>
      <c r="D74" s="42"/>
      <c r="F74" s="42"/>
      <c r="G74" s="79"/>
      <c r="H74" s="42"/>
      <c r="I74" s="42"/>
      <c r="J74" s="42"/>
      <c r="K74" s="42"/>
      <c r="L74" s="42"/>
      <c r="M74" s="42"/>
      <c r="N74" s="42"/>
      <c r="O74" s="42"/>
      <c r="P74" s="42"/>
      <c r="Q74" s="42"/>
    </row>
    <row r="75" spans="3:17" ht="19.649999999999999" customHeight="1" x14ac:dyDescent="0.3">
      <c r="C75" s="42"/>
      <c r="D75" s="42"/>
      <c r="F75" s="42"/>
      <c r="G75" s="79"/>
      <c r="H75" s="42"/>
      <c r="I75" s="42"/>
      <c r="J75" s="42"/>
      <c r="K75" s="42"/>
      <c r="L75" s="42"/>
      <c r="M75" s="42"/>
      <c r="N75" s="42"/>
      <c r="O75" s="42"/>
      <c r="P75" s="42"/>
      <c r="Q75" s="42"/>
    </row>
    <row r="76" spans="3:17" ht="19.649999999999999" customHeight="1" x14ac:dyDescent="0.3">
      <c r="C76" s="42"/>
      <c r="D76" s="42"/>
      <c r="F76" s="42"/>
      <c r="G76" s="79"/>
      <c r="H76" s="42"/>
      <c r="I76" s="42"/>
      <c r="J76" s="42"/>
      <c r="K76" s="42"/>
      <c r="L76" s="42"/>
      <c r="M76" s="42"/>
      <c r="N76" s="42"/>
      <c r="O76" s="42"/>
      <c r="P76" s="42"/>
      <c r="Q76" s="42"/>
    </row>
    <row r="77" spans="3:17" ht="19.649999999999999" customHeight="1" x14ac:dyDescent="0.3">
      <c r="C77" s="42"/>
      <c r="D77" s="42"/>
      <c r="F77" s="42"/>
      <c r="G77" s="79"/>
      <c r="H77" s="42"/>
      <c r="I77" s="42"/>
      <c r="J77" s="42"/>
      <c r="K77" s="42"/>
      <c r="L77" s="42"/>
      <c r="M77" s="42"/>
      <c r="N77" s="42"/>
      <c r="O77" s="42"/>
      <c r="P77" s="42"/>
      <c r="Q77" s="42"/>
    </row>
    <row r="78" spans="3:17" ht="19.649999999999999" customHeight="1" x14ac:dyDescent="0.3">
      <c r="C78" s="42"/>
      <c r="D78" s="42"/>
      <c r="F78" s="42"/>
      <c r="G78" s="79"/>
      <c r="H78" s="42"/>
      <c r="I78" s="42"/>
      <c r="J78" s="42"/>
      <c r="K78" s="42"/>
      <c r="L78" s="42"/>
      <c r="M78" s="42"/>
      <c r="N78" s="42"/>
      <c r="O78" s="42"/>
      <c r="P78" s="42"/>
      <c r="Q78" s="42"/>
    </row>
    <row r="79" spans="3:17" ht="19.649999999999999" customHeight="1" x14ac:dyDescent="0.3">
      <c r="C79" s="42"/>
      <c r="D79" s="42"/>
      <c r="F79" s="42"/>
      <c r="G79" s="79"/>
      <c r="H79" s="42"/>
      <c r="I79" s="42"/>
      <c r="J79" s="42"/>
      <c r="K79" s="42"/>
      <c r="L79" s="42"/>
      <c r="M79" s="42"/>
      <c r="N79" s="42"/>
      <c r="O79" s="42"/>
      <c r="P79" s="42"/>
      <c r="Q79" s="42"/>
    </row>
    <row r="80" spans="3:17" ht="19.649999999999999" customHeight="1" x14ac:dyDescent="0.3">
      <c r="C80" s="42"/>
      <c r="D80" s="42"/>
      <c r="F80" s="42"/>
      <c r="G80" s="79"/>
      <c r="H80" s="42"/>
      <c r="I80" s="42"/>
      <c r="J80" s="42"/>
      <c r="K80" s="42"/>
      <c r="L80" s="42"/>
      <c r="M80" s="42"/>
      <c r="N80" s="42"/>
      <c r="O80" s="42"/>
      <c r="P80" s="42"/>
      <c r="Q80" s="42"/>
    </row>
    <row r="81" spans="3:17" ht="19.649999999999999" customHeight="1" x14ac:dyDescent="0.3">
      <c r="C81" s="42"/>
      <c r="D81" s="42"/>
      <c r="F81" s="42"/>
      <c r="G81" s="79"/>
      <c r="H81" s="42"/>
      <c r="I81" s="42"/>
      <c r="J81" s="42"/>
      <c r="K81" s="42"/>
      <c r="L81" s="42"/>
      <c r="M81" s="42"/>
      <c r="N81" s="42"/>
      <c r="O81" s="42"/>
      <c r="P81" s="42"/>
      <c r="Q81" s="42"/>
    </row>
    <row r="82" spans="3:17" ht="19.649999999999999" customHeight="1" x14ac:dyDescent="0.3">
      <c r="C82" s="42"/>
      <c r="D82" s="42"/>
      <c r="F82" s="42"/>
      <c r="G82" s="79"/>
      <c r="H82" s="42"/>
      <c r="I82" s="42"/>
      <c r="J82" s="42"/>
      <c r="K82" s="42"/>
      <c r="L82" s="42"/>
      <c r="M82" s="42"/>
      <c r="N82" s="42"/>
      <c r="O82" s="42"/>
      <c r="P82" s="42"/>
      <c r="Q82" s="42"/>
    </row>
    <row r="83" spans="3:17" ht="19.649999999999999" customHeight="1" x14ac:dyDescent="0.3">
      <c r="C83" s="42"/>
      <c r="D83" s="42"/>
      <c r="F83" s="42"/>
      <c r="G83" s="79"/>
      <c r="H83" s="42"/>
      <c r="I83" s="42"/>
      <c r="J83" s="42"/>
      <c r="K83" s="42"/>
      <c r="L83" s="42"/>
      <c r="M83" s="42"/>
      <c r="N83" s="42"/>
      <c r="O83" s="42"/>
      <c r="P83" s="42"/>
      <c r="Q83" s="42"/>
    </row>
    <row r="84" spans="3:17" ht="19.649999999999999" customHeight="1" x14ac:dyDescent="0.3">
      <c r="C84" s="42"/>
      <c r="D84" s="42"/>
      <c r="F84" s="42"/>
      <c r="G84" s="79"/>
      <c r="H84" s="42"/>
      <c r="I84" s="42"/>
      <c r="J84" s="42"/>
      <c r="K84" s="42"/>
      <c r="L84" s="42"/>
      <c r="M84" s="42"/>
      <c r="N84" s="42"/>
      <c r="O84" s="42"/>
      <c r="P84" s="42"/>
      <c r="Q84" s="42"/>
    </row>
    <row r="85" spans="3:17" ht="19.649999999999999" customHeight="1" x14ac:dyDescent="0.3">
      <c r="C85" s="42"/>
      <c r="D85" s="42"/>
      <c r="F85" s="42"/>
      <c r="G85" s="79"/>
      <c r="H85" s="42"/>
      <c r="I85" s="42"/>
      <c r="J85" s="42"/>
      <c r="K85" s="42"/>
      <c r="L85" s="42"/>
      <c r="M85" s="42"/>
      <c r="N85" s="42"/>
      <c r="O85" s="42"/>
      <c r="P85" s="42"/>
      <c r="Q85" s="42"/>
    </row>
    <row r="86" spans="3:17" ht="19.649999999999999" customHeight="1" x14ac:dyDescent="0.3">
      <c r="C86" s="42"/>
      <c r="D86" s="42"/>
      <c r="F86" s="42"/>
      <c r="G86" s="79"/>
      <c r="H86" s="42"/>
      <c r="I86" s="42"/>
      <c r="J86" s="42"/>
      <c r="K86" s="42"/>
      <c r="L86" s="42"/>
      <c r="M86" s="42"/>
      <c r="N86" s="42"/>
      <c r="O86" s="42"/>
      <c r="P86" s="42"/>
      <c r="Q86" s="42"/>
    </row>
    <row r="87" spans="3:17" ht="19.649999999999999" customHeight="1" x14ac:dyDescent="0.3">
      <c r="C87" s="42"/>
      <c r="D87" s="42"/>
      <c r="F87" s="42"/>
      <c r="G87" s="79"/>
      <c r="H87" s="42"/>
      <c r="I87" s="42"/>
      <c r="J87" s="42"/>
      <c r="K87" s="42"/>
      <c r="L87" s="42"/>
      <c r="M87" s="42"/>
      <c r="N87" s="42"/>
      <c r="O87" s="42"/>
      <c r="P87" s="42"/>
      <c r="Q87" s="42"/>
    </row>
    <row r="88" spans="3:17" ht="19.649999999999999" customHeight="1" x14ac:dyDescent="0.3">
      <c r="C88" s="42"/>
      <c r="D88" s="42"/>
      <c r="F88" s="42"/>
      <c r="G88" s="79"/>
      <c r="H88" s="42"/>
      <c r="I88" s="42"/>
      <c r="J88" s="42"/>
      <c r="K88" s="42"/>
      <c r="L88" s="42"/>
      <c r="M88" s="42"/>
      <c r="N88" s="42"/>
      <c r="O88" s="42"/>
      <c r="P88" s="42"/>
      <c r="Q88" s="42"/>
    </row>
    <row r="89" spans="3:17" ht="19.649999999999999" customHeight="1" x14ac:dyDescent="0.3">
      <c r="C89" s="42"/>
      <c r="D89" s="42"/>
      <c r="F89" s="42"/>
      <c r="G89" s="79"/>
      <c r="H89" s="42"/>
      <c r="I89" s="42"/>
      <c r="J89" s="42"/>
      <c r="K89" s="42"/>
      <c r="L89" s="42"/>
      <c r="M89" s="42"/>
      <c r="N89" s="42"/>
      <c r="O89" s="42"/>
      <c r="P89" s="42"/>
      <c r="Q89" s="42"/>
    </row>
    <row r="90" spans="3:17" ht="19.649999999999999" customHeight="1" x14ac:dyDescent="0.3">
      <c r="C90" s="42"/>
      <c r="D90" s="42"/>
      <c r="F90" s="42"/>
      <c r="G90" s="79"/>
      <c r="H90" s="42"/>
      <c r="I90" s="42"/>
      <c r="J90" s="42"/>
      <c r="K90" s="42"/>
      <c r="L90" s="42"/>
      <c r="M90" s="42"/>
      <c r="N90" s="42"/>
      <c r="O90" s="42"/>
      <c r="P90" s="42"/>
      <c r="Q90" s="42"/>
    </row>
    <row r="91" spans="3:17" ht="19.649999999999999" customHeight="1" x14ac:dyDescent="0.3">
      <c r="C91" s="42"/>
      <c r="D91" s="42"/>
      <c r="F91" s="42"/>
      <c r="G91" s="79"/>
      <c r="H91" s="42"/>
      <c r="I91" s="42"/>
      <c r="J91" s="42"/>
      <c r="K91" s="42"/>
      <c r="L91" s="42"/>
      <c r="M91" s="42"/>
      <c r="N91" s="42"/>
      <c r="O91" s="42"/>
      <c r="P91" s="42"/>
      <c r="Q91" s="42"/>
    </row>
    <row r="92" spans="3:17" ht="19.649999999999999" customHeight="1" x14ac:dyDescent="0.3">
      <c r="C92" s="42"/>
      <c r="D92" s="42"/>
      <c r="F92" s="42"/>
      <c r="G92" s="79"/>
      <c r="H92" s="42"/>
      <c r="I92" s="42"/>
      <c r="J92" s="42"/>
      <c r="K92" s="42"/>
      <c r="L92" s="42"/>
      <c r="M92" s="42"/>
      <c r="N92" s="42"/>
      <c r="O92" s="42"/>
      <c r="P92" s="42"/>
      <c r="Q92" s="42"/>
    </row>
    <row r="93" spans="3:17" ht="19.649999999999999" customHeight="1" x14ac:dyDescent="0.3">
      <c r="C93" s="42"/>
      <c r="D93" s="42"/>
      <c r="F93" s="42"/>
      <c r="G93" s="79"/>
      <c r="H93" s="42"/>
      <c r="I93" s="42"/>
      <c r="J93" s="42"/>
      <c r="K93" s="42"/>
      <c r="L93" s="42"/>
      <c r="M93" s="42"/>
      <c r="N93" s="42"/>
      <c r="O93" s="42"/>
      <c r="P93" s="42"/>
      <c r="Q93" s="42"/>
    </row>
    <row r="94" spans="3:17" ht="19.649999999999999" customHeight="1" x14ac:dyDescent="0.3">
      <c r="C94" s="42"/>
      <c r="D94" s="42"/>
      <c r="F94" s="42"/>
      <c r="G94" s="79"/>
      <c r="H94" s="42"/>
      <c r="I94" s="42"/>
      <c r="J94" s="42"/>
      <c r="K94" s="42"/>
      <c r="L94" s="42"/>
      <c r="M94" s="42"/>
      <c r="N94" s="42"/>
      <c r="O94" s="42"/>
      <c r="P94" s="42"/>
      <c r="Q94" s="42"/>
    </row>
    <row r="95" spans="3:17" ht="19.649999999999999" customHeight="1" x14ac:dyDescent="0.3">
      <c r="C95" s="42"/>
      <c r="D95" s="42"/>
      <c r="F95" s="42"/>
      <c r="G95" s="79"/>
      <c r="H95" s="42"/>
      <c r="I95" s="42"/>
      <c r="J95" s="42"/>
      <c r="K95" s="42"/>
      <c r="L95" s="42"/>
      <c r="M95" s="42"/>
      <c r="N95" s="42"/>
      <c r="O95" s="42"/>
      <c r="P95" s="42"/>
      <c r="Q95" s="42"/>
    </row>
    <row r="96" spans="3:17" ht="19.649999999999999" customHeight="1" x14ac:dyDescent="0.3">
      <c r="C96" s="42"/>
      <c r="D96" s="42"/>
      <c r="F96" s="42"/>
      <c r="G96" s="79"/>
      <c r="H96" s="42"/>
      <c r="I96" s="42"/>
      <c r="J96" s="42"/>
      <c r="K96" s="42"/>
      <c r="L96" s="42"/>
      <c r="M96" s="42"/>
      <c r="N96" s="42"/>
      <c r="O96" s="42"/>
      <c r="P96" s="42"/>
      <c r="Q96" s="42"/>
    </row>
    <row r="97" spans="3:17" ht="19.649999999999999" customHeight="1" x14ac:dyDescent="0.3">
      <c r="C97" s="42"/>
      <c r="D97" s="42"/>
      <c r="F97" s="42"/>
      <c r="G97" s="79"/>
      <c r="H97" s="42"/>
      <c r="I97" s="42"/>
      <c r="J97" s="42"/>
      <c r="K97" s="42"/>
      <c r="L97" s="42"/>
      <c r="M97" s="42"/>
      <c r="N97" s="42"/>
      <c r="O97" s="42"/>
      <c r="P97" s="42"/>
      <c r="Q97" s="42"/>
    </row>
    <row r="98" spans="3:17" ht="19.649999999999999" customHeight="1" x14ac:dyDescent="0.3">
      <c r="C98" s="42"/>
      <c r="D98" s="42"/>
      <c r="F98" s="42"/>
      <c r="G98" s="79"/>
      <c r="H98" s="42"/>
      <c r="I98" s="42"/>
      <c r="J98" s="42"/>
      <c r="K98" s="42"/>
      <c r="L98" s="42"/>
      <c r="M98" s="42"/>
      <c r="N98" s="42"/>
      <c r="O98" s="42"/>
      <c r="P98" s="42"/>
      <c r="Q98" s="42"/>
    </row>
    <row r="99" spans="3:17" ht="19.649999999999999" customHeight="1" x14ac:dyDescent="0.3">
      <c r="C99" s="42"/>
      <c r="D99" s="42"/>
      <c r="F99" s="42"/>
      <c r="G99" s="79"/>
      <c r="H99" s="42"/>
      <c r="I99" s="42"/>
      <c r="J99" s="42"/>
      <c r="K99" s="42"/>
      <c r="L99" s="42"/>
      <c r="M99" s="42"/>
      <c r="N99" s="42"/>
      <c r="O99" s="42"/>
      <c r="P99" s="42"/>
      <c r="Q99" s="42"/>
    </row>
    <row r="100" spans="3:17" ht="19.649999999999999" customHeight="1" x14ac:dyDescent="0.3">
      <c r="C100" s="42"/>
      <c r="D100" s="42"/>
      <c r="F100" s="42"/>
      <c r="G100" s="79"/>
      <c r="H100" s="42"/>
      <c r="I100" s="42"/>
      <c r="J100" s="42"/>
      <c r="K100" s="42"/>
      <c r="L100" s="42"/>
      <c r="M100" s="42"/>
      <c r="N100" s="42"/>
      <c r="O100" s="42"/>
      <c r="P100" s="42"/>
      <c r="Q100" s="42"/>
    </row>
    <row r="101" spans="3:17" ht="19.649999999999999" customHeight="1" x14ac:dyDescent="0.3">
      <c r="C101" s="42"/>
      <c r="D101" s="42"/>
      <c r="F101" s="42"/>
      <c r="G101" s="79"/>
      <c r="H101" s="42"/>
      <c r="I101" s="42"/>
      <c r="J101" s="42"/>
      <c r="K101" s="42"/>
      <c r="L101" s="42"/>
      <c r="M101" s="42"/>
      <c r="N101" s="42"/>
      <c r="O101" s="42"/>
      <c r="P101" s="42"/>
      <c r="Q101" s="42"/>
    </row>
    <row r="102" spans="3:17" ht="19.649999999999999" customHeight="1" x14ac:dyDescent="0.3">
      <c r="C102" s="42"/>
      <c r="D102" s="42"/>
      <c r="F102" s="42"/>
      <c r="G102" s="79"/>
      <c r="H102" s="42"/>
      <c r="I102" s="42"/>
      <c r="J102" s="42"/>
      <c r="K102" s="42"/>
      <c r="L102" s="42"/>
      <c r="M102" s="42"/>
      <c r="N102" s="42"/>
      <c r="O102" s="42"/>
      <c r="P102" s="42"/>
      <c r="Q102" s="42"/>
    </row>
    <row r="103" spans="3:17" ht="19.649999999999999" customHeight="1" x14ac:dyDescent="0.3">
      <c r="C103" s="42"/>
      <c r="D103" s="42"/>
      <c r="F103" s="42"/>
      <c r="G103" s="79"/>
      <c r="H103" s="42"/>
      <c r="I103" s="42"/>
      <c r="J103" s="42"/>
      <c r="K103" s="42"/>
      <c r="L103" s="42"/>
      <c r="M103" s="42"/>
      <c r="N103" s="42"/>
      <c r="O103" s="42"/>
      <c r="P103" s="42"/>
      <c r="Q103" s="42"/>
    </row>
    <row r="104" spans="3:17" ht="19.649999999999999" customHeight="1" x14ac:dyDescent="0.3">
      <c r="C104" s="42"/>
      <c r="D104" s="42"/>
      <c r="F104" s="42"/>
      <c r="G104" s="79"/>
      <c r="H104" s="42"/>
      <c r="I104" s="42"/>
      <c r="J104" s="42"/>
      <c r="K104" s="42"/>
      <c r="L104" s="42"/>
      <c r="M104" s="42"/>
      <c r="N104" s="42"/>
      <c r="O104" s="42"/>
      <c r="P104" s="42"/>
      <c r="Q104" s="42"/>
    </row>
    <row r="105" spans="3:17" ht="19.649999999999999" customHeight="1" x14ac:dyDescent="0.3">
      <c r="C105" s="42"/>
      <c r="D105" s="42"/>
      <c r="F105" s="42"/>
      <c r="G105" s="79"/>
      <c r="H105" s="42"/>
      <c r="I105" s="42"/>
      <c r="J105" s="42"/>
      <c r="K105" s="42"/>
      <c r="L105" s="42"/>
      <c r="M105" s="42"/>
      <c r="N105" s="42"/>
      <c r="O105" s="42"/>
      <c r="P105" s="42"/>
      <c r="Q105" s="42"/>
    </row>
    <row r="106" spans="3:17" ht="19.649999999999999" customHeight="1" x14ac:dyDescent="0.3">
      <c r="C106" s="42"/>
      <c r="D106" s="42"/>
      <c r="F106" s="42"/>
      <c r="G106" s="79"/>
      <c r="H106" s="42"/>
      <c r="I106" s="42"/>
      <c r="J106" s="42"/>
      <c r="K106" s="42"/>
      <c r="L106" s="42"/>
      <c r="M106" s="42"/>
      <c r="N106" s="42"/>
      <c r="O106" s="42"/>
      <c r="P106" s="42"/>
      <c r="Q106" s="42"/>
    </row>
    <row r="107" spans="3:17" ht="19.649999999999999" customHeight="1" x14ac:dyDescent="0.3">
      <c r="C107" s="42"/>
      <c r="D107" s="42"/>
      <c r="F107" s="42"/>
      <c r="G107" s="79"/>
      <c r="H107" s="42"/>
      <c r="I107" s="42"/>
      <c r="J107" s="42"/>
      <c r="K107" s="42"/>
      <c r="L107" s="42"/>
      <c r="M107" s="42"/>
      <c r="N107" s="42"/>
      <c r="O107" s="42"/>
      <c r="P107" s="42"/>
      <c r="Q107" s="42"/>
    </row>
    <row r="108" spans="3:17" ht="19.649999999999999" customHeight="1" x14ac:dyDescent="0.3">
      <c r="C108" s="42"/>
      <c r="D108" s="42"/>
      <c r="F108" s="42"/>
      <c r="G108" s="79"/>
      <c r="H108" s="42"/>
      <c r="I108" s="42"/>
      <c r="J108" s="42"/>
      <c r="K108" s="42"/>
      <c r="L108" s="42"/>
      <c r="M108" s="42"/>
      <c r="N108" s="42"/>
      <c r="O108" s="42"/>
      <c r="P108" s="42"/>
      <c r="Q108" s="42"/>
    </row>
    <row r="109" spans="3:17" ht="19.649999999999999" customHeight="1" x14ac:dyDescent="0.3">
      <c r="C109" s="42"/>
      <c r="D109" s="42"/>
      <c r="F109" s="42"/>
      <c r="G109" s="79"/>
      <c r="H109" s="42"/>
      <c r="I109" s="42"/>
      <c r="J109" s="42"/>
      <c r="K109" s="42"/>
      <c r="L109" s="42"/>
      <c r="M109" s="42"/>
      <c r="N109" s="42"/>
      <c r="O109" s="42"/>
      <c r="P109" s="42"/>
      <c r="Q109" s="42"/>
    </row>
    <row r="110" spans="3:17" ht="19.649999999999999" customHeight="1" x14ac:dyDescent="0.3">
      <c r="C110" s="42"/>
      <c r="D110" s="42"/>
      <c r="F110" s="42"/>
      <c r="G110" s="79"/>
      <c r="H110" s="42"/>
      <c r="I110" s="42"/>
      <c r="J110" s="42"/>
      <c r="K110" s="42"/>
      <c r="L110" s="42"/>
      <c r="M110" s="42"/>
      <c r="N110" s="42"/>
      <c r="O110" s="42"/>
      <c r="P110" s="42"/>
      <c r="Q110" s="42"/>
    </row>
    <row r="111" spans="3:17" ht="19.649999999999999" customHeight="1" x14ac:dyDescent="0.3">
      <c r="C111" s="42"/>
      <c r="D111" s="42"/>
      <c r="F111" s="42"/>
      <c r="G111" s="79"/>
      <c r="H111" s="42"/>
      <c r="I111" s="42"/>
      <c r="J111" s="42"/>
      <c r="K111" s="42"/>
      <c r="L111" s="42"/>
      <c r="M111" s="42"/>
      <c r="N111" s="42"/>
      <c r="O111" s="42"/>
      <c r="P111" s="42"/>
      <c r="Q111" s="42"/>
    </row>
    <row r="112" spans="3:17" ht="19.649999999999999" customHeight="1" x14ac:dyDescent="0.3">
      <c r="C112" s="42"/>
      <c r="D112" s="42"/>
      <c r="F112" s="42"/>
      <c r="G112" s="79"/>
      <c r="H112" s="42"/>
      <c r="I112" s="42"/>
      <c r="J112" s="42"/>
      <c r="K112" s="42"/>
      <c r="L112" s="42"/>
      <c r="M112" s="42"/>
      <c r="N112" s="42"/>
      <c r="O112" s="42"/>
      <c r="P112" s="42"/>
      <c r="Q112" s="42"/>
    </row>
    <row r="113" spans="3:17" ht="19.649999999999999" customHeight="1" x14ac:dyDescent="0.3">
      <c r="C113" s="42"/>
      <c r="D113" s="42"/>
      <c r="F113" s="42"/>
      <c r="G113" s="79"/>
      <c r="H113" s="42"/>
      <c r="I113" s="42"/>
      <c r="J113" s="42"/>
      <c r="K113" s="42"/>
      <c r="L113" s="42"/>
      <c r="M113" s="42"/>
      <c r="N113" s="42"/>
      <c r="O113" s="42"/>
      <c r="P113" s="42"/>
      <c r="Q113" s="42"/>
    </row>
    <row r="114" spans="3:17" ht="19.649999999999999" customHeight="1" x14ac:dyDescent="0.3">
      <c r="C114" s="42"/>
      <c r="D114" s="42"/>
      <c r="F114" s="42"/>
      <c r="G114" s="79"/>
      <c r="H114" s="42"/>
      <c r="I114" s="42"/>
      <c r="J114" s="42"/>
      <c r="K114" s="42"/>
      <c r="L114" s="42"/>
      <c r="M114" s="42"/>
      <c r="N114" s="42"/>
      <c r="O114" s="42"/>
      <c r="P114" s="42"/>
      <c r="Q114" s="42"/>
    </row>
    <row r="115" spans="3:17" ht="19.649999999999999" customHeight="1" x14ac:dyDescent="0.3">
      <c r="C115" s="42"/>
      <c r="D115" s="42"/>
      <c r="F115" s="42"/>
      <c r="G115" s="79"/>
      <c r="H115" s="42"/>
      <c r="I115" s="42"/>
      <c r="J115" s="42"/>
      <c r="K115" s="42"/>
      <c r="L115" s="42"/>
      <c r="M115" s="42"/>
      <c r="N115" s="42"/>
      <c r="O115" s="42"/>
      <c r="P115" s="42"/>
      <c r="Q115" s="42"/>
    </row>
    <row r="116" spans="3:17" ht="19.649999999999999" customHeight="1" x14ac:dyDescent="0.3">
      <c r="C116" s="42"/>
      <c r="D116" s="42"/>
      <c r="F116" s="42"/>
      <c r="G116" s="79"/>
      <c r="H116" s="42"/>
      <c r="I116" s="42"/>
      <c r="J116" s="42"/>
      <c r="K116" s="42"/>
      <c r="L116" s="42"/>
      <c r="M116" s="42"/>
      <c r="N116" s="42"/>
      <c r="O116" s="42"/>
      <c r="P116" s="42"/>
      <c r="Q116" s="42"/>
    </row>
    <row r="117" spans="3:17" ht="19.649999999999999" customHeight="1" x14ac:dyDescent="0.3">
      <c r="C117" s="42"/>
      <c r="D117" s="42"/>
      <c r="F117" s="42"/>
      <c r="G117" s="79"/>
      <c r="H117" s="42"/>
      <c r="I117" s="42"/>
      <c r="J117" s="42"/>
      <c r="K117" s="42"/>
      <c r="L117" s="42"/>
      <c r="M117" s="42"/>
      <c r="N117" s="42"/>
      <c r="O117" s="42"/>
      <c r="P117" s="42"/>
      <c r="Q117" s="42"/>
    </row>
    <row r="118" spans="3:17" ht="19.649999999999999" customHeight="1" x14ac:dyDescent="0.3">
      <c r="C118" s="42"/>
      <c r="D118" s="42"/>
      <c r="F118" s="42"/>
      <c r="G118" s="79"/>
      <c r="H118" s="42"/>
      <c r="I118" s="42"/>
      <c r="J118" s="42"/>
      <c r="K118" s="42"/>
      <c r="L118" s="42"/>
      <c r="M118" s="42"/>
      <c r="N118" s="42"/>
      <c r="O118" s="42"/>
      <c r="P118" s="42"/>
      <c r="Q118" s="42"/>
    </row>
    <row r="119" spans="3:17" ht="19.649999999999999" customHeight="1" x14ac:dyDescent="0.3">
      <c r="C119" s="42"/>
      <c r="D119" s="42"/>
      <c r="F119" s="42"/>
      <c r="G119" s="79"/>
      <c r="H119" s="42"/>
      <c r="I119" s="42"/>
      <c r="J119" s="42"/>
      <c r="K119" s="42"/>
      <c r="L119" s="42"/>
      <c r="M119" s="42"/>
      <c r="N119" s="42"/>
      <c r="O119" s="42"/>
      <c r="P119" s="42"/>
      <c r="Q119" s="42"/>
    </row>
    <row r="120" spans="3:17" ht="19.649999999999999" customHeight="1" x14ac:dyDescent="0.3">
      <c r="C120" s="42"/>
      <c r="D120" s="42"/>
      <c r="F120" s="42"/>
      <c r="G120" s="79"/>
      <c r="H120" s="42"/>
      <c r="I120" s="42"/>
      <c r="J120" s="42"/>
      <c r="K120" s="42"/>
      <c r="L120" s="42"/>
      <c r="M120" s="42"/>
      <c r="N120" s="42"/>
      <c r="O120" s="42"/>
      <c r="P120" s="42"/>
      <c r="Q120" s="42"/>
    </row>
    <row r="121" spans="3:17" ht="19.649999999999999" customHeight="1" x14ac:dyDescent="0.3">
      <c r="C121" s="42"/>
      <c r="D121" s="42"/>
      <c r="F121" s="42"/>
      <c r="G121" s="79"/>
      <c r="H121" s="42"/>
      <c r="I121" s="42"/>
      <c r="J121" s="42"/>
      <c r="K121" s="42"/>
      <c r="L121" s="42"/>
      <c r="M121" s="42"/>
      <c r="N121" s="42"/>
      <c r="O121" s="42"/>
      <c r="P121" s="42"/>
      <c r="Q121" s="42"/>
    </row>
    <row r="122" spans="3:17" ht="19.649999999999999" customHeight="1" x14ac:dyDescent="0.3">
      <c r="C122" s="42"/>
      <c r="D122" s="42"/>
      <c r="F122" s="42"/>
      <c r="G122" s="79"/>
      <c r="H122" s="42"/>
      <c r="I122" s="42"/>
      <c r="J122" s="42"/>
      <c r="K122" s="42"/>
      <c r="L122" s="42"/>
      <c r="M122" s="42"/>
      <c r="N122" s="42"/>
      <c r="O122" s="42"/>
      <c r="P122" s="42"/>
      <c r="Q122" s="42"/>
    </row>
    <row r="123" spans="3:17" ht="19.649999999999999" customHeight="1" x14ac:dyDescent="0.3">
      <c r="C123" s="42"/>
      <c r="D123" s="42"/>
      <c r="F123" s="42"/>
      <c r="G123" s="79"/>
      <c r="H123" s="42"/>
      <c r="I123" s="42"/>
      <c r="J123" s="42"/>
      <c r="K123" s="42"/>
      <c r="L123" s="42"/>
      <c r="M123" s="42"/>
      <c r="N123" s="42"/>
      <c r="O123" s="42"/>
      <c r="P123" s="42"/>
      <c r="Q123" s="42"/>
    </row>
    <row r="124" spans="3:17" ht="19.649999999999999" customHeight="1" x14ac:dyDescent="0.3">
      <c r="C124" s="42"/>
      <c r="D124" s="42"/>
      <c r="F124" s="42"/>
      <c r="G124" s="79"/>
      <c r="H124" s="42"/>
      <c r="I124" s="42"/>
      <c r="J124" s="42"/>
      <c r="K124" s="42"/>
      <c r="L124" s="42"/>
      <c r="M124" s="42"/>
      <c r="N124" s="42"/>
      <c r="O124" s="42"/>
      <c r="P124" s="42"/>
      <c r="Q124" s="42"/>
    </row>
    <row r="125" spans="3:17" ht="19.649999999999999" customHeight="1" x14ac:dyDescent="0.3">
      <c r="C125" s="42"/>
      <c r="D125" s="42"/>
      <c r="F125" s="42"/>
      <c r="G125" s="79"/>
      <c r="H125" s="42"/>
      <c r="I125" s="42"/>
      <c r="J125" s="42"/>
      <c r="K125" s="42"/>
      <c r="L125" s="42"/>
      <c r="M125" s="42"/>
      <c r="N125" s="42"/>
      <c r="O125" s="42"/>
      <c r="P125" s="42"/>
      <c r="Q125" s="42"/>
    </row>
    <row r="126" spans="3:17" ht="19.649999999999999" customHeight="1" x14ac:dyDescent="0.3">
      <c r="C126" s="42"/>
      <c r="D126" s="42"/>
      <c r="F126" s="42"/>
      <c r="G126" s="79"/>
      <c r="H126" s="42"/>
      <c r="I126" s="42"/>
      <c r="J126" s="42"/>
      <c r="K126" s="42"/>
      <c r="L126" s="42"/>
      <c r="M126" s="42"/>
      <c r="N126" s="42"/>
      <c r="O126" s="42"/>
      <c r="P126" s="42"/>
      <c r="Q126" s="42"/>
    </row>
    <row r="127" spans="3:17" ht="19.649999999999999" customHeight="1" x14ac:dyDescent="0.3">
      <c r="C127" s="42"/>
      <c r="D127" s="42"/>
      <c r="F127" s="42"/>
      <c r="G127" s="79"/>
      <c r="H127" s="42"/>
      <c r="I127" s="42"/>
      <c r="J127" s="42"/>
      <c r="K127" s="42"/>
      <c r="L127" s="42"/>
      <c r="M127" s="42"/>
      <c r="N127" s="42"/>
      <c r="O127" s="42"/>
      <c r="P127" s="42"/>
      <c r="Q127" s="42"/>
    </row>
    <row r="128" spans="3:17" ht="19.649999999999999" customHeight="1" x14ac:dyDescent="0.3">
      <c r="C128" s="42"/>
      <c r="D128" s="42"/>
      <c r="F128" s="42"/>
      <c r="G128" s="79"/>
      <c r="H128" s="42"/>
      <c r="I128" s="42"/>
      <c r="J128" s="42"/>
      <c r="K128" s="42"/>
      <c r="L128" s="42"/>
      <c r="M128" s="42"/>
      <c r="N128" s="42"/>
      <c r="O128" s="42"/>
      <c r="P128" s="42"/>
      <c r="Q128" s="42"/>
    </row>
    <row r="129" spans="3:17" ht="19.649999999999999" customHeight="1" x14ac:dyDescent="0.3">
      <c r="C129" s="42"/>
      <c r="D129" s="42"/>
      <c r="F129" s="42"/>
      <c r="G129" s="79"/>
      <c r="H129" s="42"/>
      <c r="I129" s="42"/>
      <c r="J129" s="42"/>
      <c r="K129" s="42"/>
      <c r="L129" s="42"/>
      <c r="M129" s="42"/>
      <c r="N129" s="42"/>
      <c r="O129" s="42"/>
      <c r="P129" s="42"/>
      <c r="Q129" s="42"/>
    </row>
    <row r="130" spans="3:17" ht="19.649999999999999" customHeight="1" x14ac:dyDescent="0.3">
      <c r="C130" s="42"/>
      <c r="D130" s="42"/>
      <c r="F130" s="42"/>
      <c r="G130" s="79"/>
      <c r="H130" s="42"/>
      <c r="I130" s="42"/>
      <c r="J130" s="42"/>
      <c r="K130" s="42"/>
      <c r="L130" s="42"/>
      <c r="M130" s="42"/>
      <c r="N130" s="42"/>
      <c r="O130" s="42"/>
      <c r="P130" s="42"/>
      <c r="Q130" s="42"/>
    </row>
    <row r="131" spans="3:17" ht="19.649999999999999" customHeight="1" x14ac:dyDescent="0.3">
      <c r="C131" s="42"/>
      <c r="D131" s="42"/>
      <c r="F131" s="42"/>
      <c r="G131" s="79"/>
      <c r="H131" s="42"/>
      <c r="I131" s="42"/>
      <c r="J131" s="42"/>
      <c r="K131" s="42"/>
      <c r="L131" s="42"/>
      <c r="M131" s="42"/>
      <c r="N131" s="42"/>
      <c r="O131" s="42"/>
      <c r="P131" s="42"/>
      <c r="Q131" s="42"/>
    </row>
    <row r="132" spans="3:17" ht="19.649999999999999" customHeight="1" x14ac:dyDescent="0.3">
      <c r="C132" s="42"/>
      <c r="D132" s="42"/>
      <c r="F132" s="42"/>
      <c r="G132" s="79"/>
      <c r="H132" s="42"/>
      <c r="I132" s="42"/>
      <c r="J132" s="42"/>
      <c r="K132" s="42"/>
      <c r="L132" s="42"/>
      <c r="M132" s="42"/>
      <c r="N132" s="42"/>
      <c r="O132" s="42"/>
      <c r="P132" s="42"/>
      <c r="Q132" s="42"/>
    </row>
    <row r="133" spans="3:17" ht="19.649999999999999" customHeight="1" x14ac:dyDescent="0.3">
      <c r="C133" s="42"/>
      <c r="D133" s="42"/>
      <c r="F133" s="42"/>
      <c r="G133" s="79"/>
      <c r="H133" s="42"/>
      <c r="I133" s="42"/>
      <c r="J133" s="42"/>
      <c r="K133" s="42"/>
      <c r="L133" s="42"/>
      <c r="M133" s="42"/>
      <c r="N133" s="42"/>
      <c r="O133" s="42"/>
      <c r="P133" s="42"/>
      <c r="Q133" s="42"/>
    </row>
    <row r="134" spans="3:17" ht="19.649999999999999" customHeight="1" x14ac:dyDescent="0.3">
      <c r="C134" s="42"/>
      <c r="D134" s="42"/>
      <c r="F134" s="42"/>
      <c r="G134" s="79"/>
      <c r="H134" s="42"/>
      <c r="I134" s="42"/>
      <c r="J134" s="42"/>
      <c r="K134" s="42"/>
      <c r="L134" s="42"/>
      <c r="M134" s="42"/>
      <c r="N134" s="42"/>
      <c r="O134" s="42"/>
      <c r="P134" s="42"/>
      <c r="Q134" s="42"/>
    </row>
    <row r="135" spans="3:17" ht="19.649999999999999" customHeight="1" x14ac:dyDescent="0.3">
      <c r="C135" s="42"/>
      <c r="D135" s="42"/>
      <c r="F135" s="42"/>
      <c r="G135" s="79"/>
      <c r="H135" s="42"/>
      <c r="I135" s="42"/>
      <c r="J135" s="42"/>
      <c r="K135" s="42"/>
      <c r="L135" s="42"/>
      <c r="M135" s="42"/>
      <c r="N135" s="42"/>
      <c r="O135" s="42"/>
      <c r="P135" s="42"/>
      <c r="Q135" s="42"/>
    </row>
    <row r="136" spans="3:17" ht="19.649999999999999" customHeight="1" x14ac:dyDescent="0.3">
      <c r="C136" s="42"/>
      <c r="D136" s="42"/>
      <c r="F136" s="42"/>
      <c r="G136" s="79"/>
      <c r="H136" s="42"/>
      <c r="I136" s="42"/>
      <c r="J136" s="42"/>
      <c r="K136" s="42"/>
      <c r="L136" s="42"/>
      <c r="M136" s="42"/>
      <c r="N136" s="42"/>
      <c r="O136" s="42"/>
      <c r="P136" s="42"/>
      <c r="Q136" s="42"/>
    </row>
    <row r="137" spans="3:17" ht="19.649999999999999" customHeight="1" x14ac:dyDescent="0.3">
      <c r="C137" s="42"/>
      <c r="D137" s="42"/>
      <c r="F137" s="42"/>
      <c r="G137" s="79"/>
      <c r="H137" s="42"/>
      <c r="I137" s="42"/>
      <c r="J137" s="42"/>
      <c r="K137" s="42"/>
      <c r="L137" s="42"/>
      <c r="M137" s="42"/>
      <c r="N137" s="42"/>
      <c r="O137" s="42"/>
      <c r="P137" s="42"/>
      <c r="Q137" s="42"/>
    </row>
    <row r="138" spans="3:17" ht="19.649999999999999" customHeight="1" x14ac:dyDescent="0.3">
      <c r="C138" s="42"/>
      <c r="D138" s="42"/>
      <c r="F138" s="42"/>
      <c r="G138" s="79"/>
      <c r="H138" s="42"/>
      <c r="I138" s="42"/>
      <c r="J138" s="42"/>
      <c r="K138" s="42"/>
      <c r="L138" s="42"/>
      <c r="M138" s="42"/>
      <c r="N138" s="42"/>
      <c r="O138" s="42"/>
      <c r="P138" s="42"/>
      <c r="Q138" s="42"/>
    </row>
    <row r="139" spans="3:17" ht="19.649999999999999" customHeight="1" x14ac:dyDescent="0.3">
      <c r="C139" s="42"/>
      <c r="D139" s="42"/>
      <c r="F139" s="42"/>
      <c r="G139" s="79"/>
      <c r="H139" s="42"/>
      <c r="I139" s="42"/>
      <c r="J139" s="42"/>
      <c r="K139" s="42"/>
      <c r="L139" s="42"/>
      <c r="M139" s="42"/>
      <c r="N139" s="42"/>
      <c r="O139" s="42"/>
      <c r="P139" s="42"/>
      <c r="Q139" s="42"/>
    </row>
    <row r="140" spans="3:17" ht="19.649999999999999" customHeight="1" x14ac:dyDescent="0.3">
      <c r="C140" s="42"/>
      <c r="D140" s="42"/>
      <c r="F140" s="42"/>
      <c r="G140" s="79"/>
      <c r="H140" s="42"/>
      <c r="I140" s="42"/>
      <c r="J140" s="42"/>
      <c r="K140" s="42"/>
      <c r="L140" s="42"/>
      <c r="M140" s="42"/>
      <c r="N140" s="42"/>
      <c r="O140" s="42"/>
      <c r="P140" s="42"/>
      <c r="Q140" s="42"/>
    </row>
    <row r="141" spans="3:17" ht="19.649999999999999" customHeight="1" x14ac:dyDescent="0.3">
      <c r="C141" s="42"/>
      <c r="D141" s="42"/>
      <c r="F141" s="42"/>
      <c r="G141" s="79"/>
      <c r="H141" s="42"/>
      <c r="I141" s="42"/>
      <c r="J141" s="42"/>
      <c r="K141" s="42"/>
      <c r="L141" s="42"/>
      <c r="M141" s="42"/>
      <c r="N141" s="42"/>
      <c r="O141" s="42"/>
      <c r="P141" s="42"/>
      <c r="Q141" s="42"/>
    </row>
    <row r="142" spans="3:17" ht="19.649999999999999" customHeight="1" x14ac:dyDescent="0.3">
      <c r="C142" s="42"/>
      <c r="D142" s="42"/>
      <c r="F142" s="42"/>
      <c r="G142" s="79"/>
      <c r="H142" s="42"/>
      <c r="I142" s="42"/>
      <c r="J142" s="42"/>
      <c r="K142" s="42"/>
      <c r="L142" s="42"/>
      <c r="M142" s="42"/>
      <c r="N142" s="42"/>
      <c r="O142" s="42"/>
      <c r="P142" s="42"/>
      <c r="Q142" s="42"/>
    </row>
    <row r="143" spans="3:17" ht="19.649999999999999" customHeight="1" x14ac:dyDescent="0.3">
      <c r="C143" s="42"/>
      <c r="D143" s="42"/>
      <c r="F143" s="42"/>
      <c r="G143" s="79"/>
      <c r="H143" s="42"/>
      <c r="I143" s="42"/>
      <c r="J143" s="42"/>
      <c r="K143" s="42"/>
      <c r="L143" s="42"/>
      <c r="M143" s="42"/>
      <c r="N143" s="42"/>
      <c r="O143" s="42"/>
      <c r="P143" s="42"/>
      <c r="Q143" s="42"/>
    </row>
    <row r="144" spans="3:17" ht="19.649999999999999" customHeight="1" x14ac:dyDescent="0.3">
      <c r="C144" s="42"/>
      <c r="D144" s="42"/>
      <c r="F144" s="42"/>
      <c r="G144" s="79"/>
      <c r="H144" s="42"/>
      <c r="I144" s="42"/>
      <c r="J144" s="42"/>
      <c r="K144" s="42"/>
      <c r="L144" s="42"/>
      <c r="M144" s="42"/>
      <c r="N144" s="42"/>
      <c r="O144" s="42"/>
      <c r="P144" s="42"/>
      <c r="Q144" s="42"/>
    </row>
    <row r="145" spans="3:17" ht="19.649999999999999" customHeight="1" x14ac:dyDescent="0.3">
      <c r="C145" s="42"/>
      <c r="D145" s="42"/>
      <c r="F145" s="42"/>
      <c r="G145" s="79"/>
      <c r="H145" s="42"/>
      <c r="I145" s="42"/>
      <c r="J145" s="42"/>
      <c r="K145" s="42"/>
      <c r="L145" s="42"/>
      <c r="M145" s="42"/>
      <c r="N145" s="42"/>
      <c r="O145" s="42"/>
      <c r="P145" s="42"/>
      <c r="Q145" s="42"/>
    </row>
    <row r="146" spans="3:17" ht="19.649999999999999" customHeight="1" x14ac:dyDescent="0.3">
      <c r="C146" s="42"/>
      <c r="D146" s="42"/>
      <c r="F146" s="42"/>
      <c r="G146" s="79"/>
      <c r="H146" s="42"/>
      <c r="I146" s="42"/>
      <c r="J146" s="42"/>
      <c r="K146" s="42"/>
      <c r="L146" s="42"/>
      <c r="M146" s="42"/>
      <c r="N146" s="42"/>
      <c r="O146" s="42"/>
      <c r="P146" s="42"/>
      <c r="Q146" s="42"/>
    </row>
    <row r="147" spans="3:17" ht="19.649999999999999" customHeight="1" x14ac:dyDescent="0.3">
      <c r="C147" s="42"/>
      <c r="D147" s="42"/>
      <c r="F147" s="42"/>
      <c r="G147" s="79"/>
      <c r="H147" s="42"/>
      <c r="I147" s="42"/>
      <c r="J147" s="42"/>
      <c r="K147" s="42"/>
      <c r="L147" s="42"/>
      <c r="M147" s="42"/>
      <c r="N147" s="42"/>
      <c r="O147" s="42"/>
      <c r="P147" s="42"/>
      <c r="Q147" s="42"/>
    </row>
    <row r="148" spans="3:17" ht="19.649999999999999" customHeight="1" x14ac:dyDescent="0.3">
      <c r="C148" s="42"/>
      <c r="D148" s="42"/>
      <c r="F148" s="42"/>
      <c r="G148" s="79"/>
      <c r="H148" s="42"/>
      <c r="I148" s="42"/>
      <c r="J148" s="42"/>
      <c r="K148" s="42"/>
      <c r="L148" s="42"/>
      <c r="M148" s="42"/>
      <c r="N148" s="42"/>
      <c r="O148" s="42"/>
      <c r="P148" s="42"/>
      <c r="Q148" s="42"/>
    </row>
    <row r="149" spans="3:17" ht="19.649999999999999" customHeight="1" x14ac:dyDescent="0.3">
      <c r="C149" s="42"/>
      <c r="D149" s="42"/>
      <c r="F149" s="42"/>
      <c r="G149" s="79"/>
      <c r="H149" s="42"/>
      <c r="I149" s="42"/>
      <c r="J149" s="42"/>
      <c r="K149" s="42"/>
      <c r="L149" s="42"/>
      <c r="M149" s="42"/>
      <c r="N149" s="42"/>
      <c r="O149" s="42"/>
      <c r="P149" s="42"/>
      <c r="Q149" s="42"/>
    </row>
    <row r="150" spans="3:17" ht="19.649999999999999" customHeight="1" x14ac:dyDescent="0.3">
      <c r="C150" s="42"/>
      <c r="D150" s="42"/>
      <c r="F150" s="42"/>
      <c r="G150" s="79"/>
      <c r="H150" s="42"/>
      <c r="I150" s="42"/>
      <c r="J150" s="42"/>
      <c r="K150" s="42"/>
      <c r="L150" s="42"/>
      <c r="M150" s="42"/>
      <c r="N150" s="42"/>
      <c r="O150" s="42"/>
      <c r="P150" s="42"/>
      <c r="Q150" s="42"/>
    </row>
    <row r="151" spans="3:17" ht="19.649999999999999" customHeight="1" x14ac:dyDescent="0.3">
      <c r="C151" s="42"/>
      <c r="D151" s="42"/>
      <c r="F151" s="42"/>
      <c r="G151" s="79"/>
      <c r="H151" s="42"/>
      <c r="I151" s="42"/>
      <c r="J151" s="42"/>
      <c r="K151" s="42"/>
      <c r="L151" s="42"/>
      <c r="M151" s="42"/>
      <c r="N151" s="42"/>
      <c r="O151" s="42"/>
      <c r="P151" s="42"/>
      <c r="Q151" s="42"/>
    </row>
    <row r="152" spans="3:17" ht="19.649999999999999" customHeight="1" x14ac:dyDescent="0.3">
      <c r="C152" s="42"/>
      <c r="D152" s="42"/>
      <c r="F152" s="42"/>
      <c r="G152" s="79"/>
      <c r="H152" s="42"/>
      <c r="I152" s="42"/>
      <c r="J152" s="42"/>
      <c r="K152" s="42"/>
      <c r="L152" s="42"/>
      <c r="M152" s="42"/>
      <c r="N152" s="42"/>
      <c r="O152" s="42"/>
      <c r="P152" s="42"/>
      <c r="Q152" s="42"/>
    </row>
    <row r="153" spans="3:17" ht="19.649999999999999" customHeight="1" x14ac:dyDescent="0.3">
      <c r="C153" s="42"/>
      <c r="D153" s="42"/>
      <c r="F153" s="42"/>
      <c r="G153" s="79"/>
      <c r="H153" s="42"/>
      <c r="I153" s="42"/>
      <c r="J153" s="42"/>
      <c r="K153" s="42"/>
      <c r="L153" s="42"/>
      <c r="M153" s="42"/>
      <c r="N153" s="42"/>
      <c r="O153" s="42"/>
      <c r="P153" s="42"/>
      <c r="Q153" s="42"/>
    </row>
    <row r="154" spans="3:17" ht="19.649999999999999" customHeight="1" x14ac:dyDescent="0.3">
      <c r="C154" s="42"/>
      <c r="D154" s="42"/>
      <c r="F154" s="42"/>
      <c r="G154" s="79"/>
      <c r="H154" s="42"/>
      <c r="I154" s="42"/>
      <c r="J154" s="42"/>
      <c r="K154" s="42"/>
      <c r="L154" s="42"/>
      <c r="M154" s="42"/>
      <c r="N154" s="42"/>
      <c r="O154" s="42"/>
      <c r="P154" s="42"/>
      <c r="Q154" s="42"/>
    </row>
    <row r="155" spans="3:17" ht="19.649999999999999" customHeight="1" x14ac:dyDescent="0.3">
      <c r="C155" s="42"/>
      <c r="D155" s="42"/>
      <c r="F155" s="42"/>
      <c r="G155" s="79"/>
      <c r="H155" s="42"/>
      <c r="I155" s="42"/>
      <c r="J155" s="42"/>
      <c r="K155" s="42"/>
      <c r="L155" s="42"/>
      <c r="M155" s="42"/>
      <c r="N155" s="42"/>
      <c r="O155" s="42"/>
      <c r="P155" s="42"/>
      <c r="Q155" s="42"/>
    </row>
    <row r="156" spans="3:17" ht="19.649999999999999" customHeight="1" x14ac:dyDescent="0.3">
      <c r="C156" s="42"/>
      <c r="D156" s="42"/>
      <c r="F156" s="42"/>
      <c r="G156" s="79"/>
      <c r="H156" s="42"/>
      <c r="I156" s="42"/>
      <c r="J156" s="42"/>
      <c r="K156" s="42"/>
      <c r="L156" s="42"/>
      <c r="M156" s="42"/>
      <c r="N156" s="42"/>
      <c r="O156" s="42"/>
      <c r="P156" s="42"/>
      <c r="Q156" s="42"/>
    </row>
    <row r="157" spans="3:17" ht="19.649999999999999" customHeight="1" x14ac:dyDescent="0.3">
      <c r="C157" s="42"/>
      <c r="D157" s="42"/>
      <c r="F157" s="42"/>
      <c r="G157" s="79"/>
      <c r="H157" s="42"/>
      <c r="I157" s="42"/>
      <c r="J157" s="42"/>
      <c r="K157" s="42"/>
      <c r="L157" s="42"/>
      <c r="M157" s="42"/>
      <c r="N157" s="42"/>
      <c r="O157" s="42"/>
      <c r="P157" s="42"/>
      <c r="Q157" s="42"/>
    </row>
    <row r="158" spans="3:17" ht="19.649999999999999" customHeight="1" x14ac:dyDescent="0.3">
      <c r="C158" s="42"/>
      <c r="D158" s="42"/>
      <c r="F158" s="42"/>
      <c r="G158" s="79"/>
      <c r="H158" s="42"/>
      <c r="I158" s="42"/>
      <c r="J158" s="42"/>
      <c r="K158" s="42"/>
      <c r="L158" s="42"/>
      <c r="M158" s="42"/>
      <c r="N158" s="42"/>
      <c r="O158" s="42"/>
      <c r="P158" s="42"/>
      <c r="Q158" s="42"/>
    </row>
    <row r="159" spans="3:17" ht="19.649999999999999" customHeight="1" x14ac:dyDescent="0.3">
      <c r="C159" s="42"/>
      <c r="D159" s="42"/>
      <c r="F159" s="42"/>
      <c r="G159" s="79"/>
      <c r="H159" s="42"/>
      <c r="I159" s="42"/>
      <c r="J159" s="42"/>
      <c r="K159" s="42"/>
      <c r="L159" s="42"/>
      <c r="M159" s="42"/>
      <c r="N159" s="42"/>
      <c r="O159" s="42"/>
      <c r="P159" s="42"/>
      <c r="Q159" s="42"/>
    </row>
    <row r="160" spans="3:17" ht="19.649999999999999" customHeight="1" x14ac:dyDescent="0.3">
      <c r="C160" s="42"/>
      <c r="D160" s="42"/>
      <c r="F160" s="42"/>
      <c r="G160" s="79"/>
      <c r="H160" s="42"/>
      <c r="I160" s="42"/>
      <c r="J160" s="42"/>
      <c r="K160" s="42"/>
      <c r="L160" s="42"/>
      <c r="M160" s="42"/>
      <c r="N160" s="42"/>
      <c r="O160" s="42"/>
      <c r="P160" s="42"/>
      <c r="Q160" s="42"/>
    </row>
    <row r="161" spans="3:17" ht="19.649999999999999" customHeight="1" x14ac:dyDescent="0.3">
      <c r="C161" s="42"/>
      <c r="D161" s="42"/>
      <c r="F161" s="42"/>
      <c r="G161" s="79"/>
      <c r="H161" s="42"/>
      <c r="I161" s="42"/>
      <c r="J161" s="42"/>
      <c r="K161" s="42"/>
      <c r="L161" s="42"/>
      <c r="M161" s="42"/>
      <c r="N161" s="42"/>
      <c r="O161" s="42"/>
      <c r="P161" s="42"/>
      <c r="Q161" s="42"/>
    </row>
    <row r="162" spans="3:17" ht="19.649999999999999" customHeight="1" x14ac:dyDescent="0.3">
      <c r="C162" s="42"/>
      <c r="D162" s="42"/>
      <c r="F162" s="42"/>
      <c r="G162" s="79"/>
      <c r="H162" s="42"/>
      <c r="I162" s="42"/>
      <c r="J162" s="42"/>
      <c r="K162" s="42"/>
      <c r="L162" s="42"/>
      <c r="M162" s="42"/>
      <c r="N162" s="42"/>
      <c r="O162" s="42"/>
      <c r="P162" s="42"/>
      <c r="Q162" s="42"/>
    </row>
    <row r="163" spans="3:17" ht="19.649999999999999" customHeight="1" x14ac:dyDescent="0.3">
      <c r="C163" s="42"/>
      <c r="D163" s="42"/>
      <c r="F163" s="42"/>
      <c r="G163" s="79"/>
      <c r="H163" s="42"/>
      <c r="I163" s="42"/>
      <c r="J163" s="42"/>
      <c r="K163" s="42"/>
      <c r="L163" s="42"/>
      <c r="M163" s="42"/>
      <c r="N163" s="42"/>
      <c r="O163" s="42"/>
      <c r="P163" s="42"/>
      <c r="Q163" s="42"/>
    </row>
    <row r="164" spans="3:17" ht="19.649999999999999" customHeight="1" x14ac:dyDescent="0.3">
      <c r="C164" s="42"/>
      <c r="D164" s="42"/>
      <c r="F164" s="42"/>
      <c r="G164" s="79"/>
      <c r="H164" s="42"/>
      <c r="I164" s="42"/>
      <c r="J164" s="42"/>
      <c r="K164" s="42"/>
      <c r="L164" s="42"/>
      <c r="M164" s="42"/>
      <c r="N164" s="42"/>
      <c r="O164" s="42"/>
      <c r="P164" s="42"/>
      <c r="Q164" s="42"/>
    </row>
    <row r="165" spans="3:17" ht="19.649999999999999" customHeight="1" x14ac:dyDescent="0.3">
      <c r="C165" s="42"/>
      <c r="D165" s="42"/>
      <c r="F165" s="42"/>
      <c r="G165" s="79"/>
      <c r="H165" s="42"/>
      <c r="I165" s="42"/>
      <c r="J165" s="42"/>
      <c r="K165" s="42"/>
      <c r="L165" s="42"/>
      <c r="M165" s="42"/>
      <c r="N165" s="42"/>
      <c r="O165" s="42"/>
      <c r="P165" s="42"/>
      <c r="Q165" s="42"/>
    </row>
    <row r="166" spans="3:17" ht="19.649999999999999" customHeight="1" x14ac:dyDescent="0.3">
      <c r="C166" s="42"/>
      <c r="D166" s="42"/>
      <c r="F166" s="42"/>
      <c r="G166" s="79"/>
      <c r="H166" s="42"/>
      <c r="I166" s="42"/>
      <c r="J166" s="42"/>
      <c r="K166" s="42"/>
      <c r="L166" s="42"/>
      <c r="M166" s="42"/>
      <c r="N166" s="42"/>
      <c r="O166" s="42"/>
      <c r="P166" s="42"/>
      <c r="Q166" s="42"/>
    </row>
    <row r="167" spans="3:17" ht="19.649999999999999" customHeight="1" x14ac:dyDescent="0.3">
      <c r="C167" s="42"/>
      <c r="D167" s="42"/>
      <c r="F167" s="42"/>
      <c r="G167" s="79"/>
      <c r="H167" s="42"/>
      <c r="I167" s="42"/>
      <c r="J167" s="42"/>
      <c r="K167" s="42"/>
      <c r="L167" s="42"/>
      <c r="M167" s="42"/>
      <c r="N167" s="42"/>
      <c r="O167" s="42"/>
      <c r="P167" s="42"/>
      <c r="Q167" s="42"/>
    </row>
    <row r="168" spans="3:17" ht="19.649999999999999" customHeight="1" x14ac:dyDescent="0.3">
      <c r="C168" s="42"/>
      <c r="D168" s="42"/>
      <c r="F168" s="42"/>
      <c r="G168" s="79"/>
      <c r="H168" s="42"/>
      <c r="I168" s="42"/>
      <c r="J168" s="42"/>
      <c r="K168" s="42"/>
      <c r="L168" s="42"/>
      <c r="M168" s="42"/>
      <c r="N168" s="42"/>
      <c r="O168" s="42"/>
      <c r="P168" s="42"/>
      <c r="Q168" s="42"/>
    </row>
    <row r="169" spans="3:17" ht="19.649999999999999" customHeight="1" x14ac:dyDescent="0.3">
      <c r="C169" s="42"/>
      <c r="D169" s="42"/>
      <c r="F169" s="42"/>
      <c r="G169" s="79"/>
      <c r="H169" s="42"/>
      <c r="I169" s="42"/>
      <c r="J169" s="42"/>
      <c r="K169" s="42"/>
      <c r="L169" s="42"/>
      <c r="M169" s="42"/>
      <c r="N169" s="42"/>
      <c r="O169" s="42"/>
      <c r="P169" s="42"/>
      <c r="Q169" s="42"/>
    </row>
    <row r="170" spans="3:17" ht="19.649999999999999" customHeight="1" x14ac:dyDescent="0.3">
      <c r="C170" s="42"/>
      <c r="D170" s="42"/>
      <c r="F170" s="42"/>
      <c r="G170" s="79"/>
      <c r="H170" s="42"/>
      <c r="I170" s="42"/>
      <c r="J170" s="42"/>
      <c r="K170" s="42"/>
      <c r="L170" s="42"/>
      <c r="M170" s="42"/>
      <c r="N170" s="42"/>
      <c r="O170" s="42"/>
      <c r="P170" s="42"/>
      <c r="Q170" s="42"/>
    </row>
    <row r="171" spans="3:17" ht="19.649999999999999" customHeight="1" x14ac:dyDescent="0.3">
      <c r="C171" s="42"/>
      <c r="D171" s="42"/>
      <c r="F171" s="42"/>
      <c r="G171" s="79"/>
      <c r="H171" s="42"/>
      <c r="I171" s="42"/>
      <c r="J171" s="42"/>
      <c r="K171" s="42"/>
      <c r="L171" s="42"/>
      <c r="M171" s="42"/>
      <c r="N171" s="42"/>
      <c r="O171" s="42"/>
      <c r="P171" s="42"/>
      <c r="Q171" s="42"/>
    </row>
    <row r="172" spans="3:17" ht="19.649999999999999" customHeight="1" x14ac:dyDescent="0.3">
      <c r="C172" s="42"/>
      <c r="D172" s="42"/>
      <c r="F172" s="42"/>
      <c r="G172" s="79"/>
      <c r="H172" s="42"/>
      <c r="I172" s="42"/>
      <c r="J172" s="42"/>
      <c r="K172" s="42"/>
      <c r="L172" s="42"/>
      <c r="M172" s="42"/>
      <c r="N172" s="42"/>
      <c r="O172" s="42"/>
      <c r="P172" s="42"/>
      <c r="Q172" s="42"/>
    </row>
    <row r="173" spans="3:17" ht="19.649999999999999" customHeight="1" x14ac:dyDescent="0.3">
      <c r="C173" s="42"/>
      <c r="D173" s="42"/>
      <c r="F173" s="42"/>
      <c r="G173" s="79"/>
      <c r="H173" s="42"/>
      <c r="I173" s="42"/>
      <c r="J173" s="42"/>
      <c r="K173" s="42"/>
      <c r="L173" s="42"/>
      <c r="M173" s="42"/>
      <c r="N173" s="42"/>
      <c r="O173" s="42"/>
      <c r="P173" s="42"/>
      <c r="Q173" s="42"/>
    </row>
    <row r="174" spans="3:17" ht="19.649999999999999" customHeight="1" x14ac:dyDescent="0.3">
      <c r="C174" s="42"/>
      <c r="D174" s="42"/>
      <c r="F174" s="42"/>
      <c r="G174" s="79"/>
      <c r="H174" s="42"/>
      <c r="I174" s="42"/>
      <c r="J174" s="42"/>
      <c r="K174" s="42"/>
      <c r="L174" s="42"/>
      <c r="M174" s="42"/>
      <c r="N174" s="42"/>
      <c r="O174" s="42"/>
      <c r="P174" s="42"/>
      <c r="Q174" s="42"/>
    </row>
    <row r="175" spans="3:17" ht="19.649999999999999" customHeight="1" x14ac:dyDescent="0.3">
      <c r="C175" s="42"/>
      <c r="D175" s="42"/>
      <c r="F175" s="42"/>
      <c r="G175" s="79"/>
      <c r="H175" s="42"/>
      <c r="I175" s="42"/>
      <c r="J175" s="42"/>
      <c r="K175" s="42"/>
      <c r="L175" s="42"/>
      <c r="M175" s="42"/>
      <c r="N175" s="42"/>
      <c r="O175" s="42"/>
      <c r="P175" s="42"/>
      <c r="Q175" s="42"/>
    </row>
    <row r="176" spans="3:17" ht="19.649999999999999" customHeight="1" x14ac:dyDescent="0.3">
      <c r="C176" s="42"/>
      <c r="D176" s="42"/>
      <c r="F176" s="42"/>
      <c r="G176" s="79"/>
      <c r="H176" s="42"/>
      <c r="I176" s="42"/>
      <c r="J176" s="42"/>
      <c r="K176" s="42"/>
      <c r="L176" s="42"/>
      <c r="M176" s="42"/>
      <c r="N176" s="42"/>
      <c r="O176" s="42"/>
      <c r="P176" s="42"/>
      <c r="Q176" s="42"/>
    </row>
    <row r="177" spans="3:17" ht="19.649999999999999" customHeight="1" x14ac:dyDescent="0.3">
      <c r="C177" s="42"/>
      <c r="D177" s="42"/>
      <c r="F177" s="42"/>
      <c r="G177" s="79"/>
      <c r="H177" s="42"/>
      <c r="I177" s="42"/>
      <c r="J177" s="42"/>
      <c r="K177" s="42"/>
      <c r="L177" s="42"/>
      <c r="M177" s="42"/>
      <c r="N177" s="42"/>
      <c r="O177" s="42"/>
      <c r="P177" s="42"/>
      <c r="Q177" s="42"/>
    </row>
    <row r="178" spans="3:17" ht="19.649999999999999" customHeight="1" x14ac:dyDescent="0.3">
      <c r="C178" s="42"/>
      <c r="D178" s="42"/>
      <c r="F178" s="42"/>
      <c r="G178" s="79"/>
      <c r="H178" s="42"/>
      <c r="I178" s="42"/>
      <c r="J178" s="42"/>
      <c r="K178" s="42"/>
      <c r="L178" s="42"/>
      <c r="M178" s="42"/>
      <c r="N178" s="42"/>
      <c r="O178" s="42"/>
      <c r="P178" s="42"/>
      <c r="Q178" s="42"/>
    </row>
    <row r="179" spans="3:17" ht="19.649999999999999" customHeight="1" x14ac:dyDescent="0.3">
      <c r="C179" s="42"/>
      <c r="D179" s="42"/>
      <c r="F179" s="42"/>
      <c r="G179" s="79"/>
      <c r="H179" s="42"/>
      <c r="I179" s="42"/>
      <c r="J179" s="42"/>
      <c r="K179" s="42"/>
      <c r="L179" s="42"/>
      <c r="M179" s="42"/>
      <c r="N179" s="42"/>
      <c r="O179" s="42"/>
      <c r="P179" s="42"/>
      <c r="Q179" s="42"/>
    </row>
    <row r="180" spans="3:17" ht="19.649999999999999" customHeight="1" x14ac:dyDescent="0.3">
      <c r="C180" s="42"/>
      <c r="D180" s="42"/>
      <c r="F180" s="42"/>
      <c r="G180" s="79"/>
      <c r="H180" s="42"/>
      <c r="I180" s="42"/>
      <c r="J180" s="42"/>
      <c r="K180" s="42"/>
      <c r="L180" s="42"/>
      <c r="M180" s="42"/>
      <c r="N180" s="42"/>
      <c r="O180" s="42"/>
      <c r="P180" s="42"/>
      <c r="Q180" s="42"/>
    </row>
    <row r="181" spans="3:17" ht="19.649999999999999" customHeight="1" x14ac:dyDescent="0.3">
      <c r="C181" s="42"/>
      <c r="D181" s="42"/>
      <c r="F181" s="42"/>
      <c r="G181" s="79"/>
      <c r="H181" s="42"/>
      <c r="I181" s="42"/>
      <c r="J181" s="42"/>
      <c r="K181" s="42"/>
      <c r="L181" s="42"/>
      <c r="M181" s="42"/>
      <c r="N181" s="42"/>
      <c r="O181" s="42"/>
      <c r="P181" s="42"/>
      <c r="Q181" s="42"/>
    </row>
    <row r="182" spans="3:17" ht="19.649999999999999" customHeight="1" x14ac:dyDescent="0.3">
      <c r="C182" s="42"/>
      <c r="D182" s="42"/>
      <c r="F182" s="42"/>
      <c r="G182" s="79"/>
      <c r="H182" s="42"/>
      <c r="I182" s="42"/>
      <c r="J182" s="42"/>
      <c r="K182" s="42"/>
      <c r="L182" s="42"/>
      <c r="M182" s="42"/>
      <c r="N182" s="42"/>
      <c r="O182" s="42"/>
      <c r="P182" s="42"/>
      <c r="Q182" s="42"/>
    </row>
    <row r="183" spans="3:17" ht="19.649999999999999" customHeight="1" x14ac:dyDescent="0.3">
      <c r="C183" s="42"/>
      <c r="D183" s="42"/>
      <c r="F183" s="42"/>
      <c r="G183" s="79"/>
      <c r="H183" s="42"/>
      <c r="I183" s="42"/>
      <c r="J183" s="42"/>
      <c r="K183" s="42"/>
      <c r="L183" s="42"/>
      <c r="M183" s="42"/>
      <c r="N183" s="42"/>
      <c r="O183" s="42"/>
      <c r="P183" s="42"/>
      <c r="Q183" s="42"/>
    </row>
    <row r="184" spans="3:17" ht="19.649999999999999" customHeight="1" x14ac:dyDescent="0.3">
      <c r="C184" s="42"/>
      <c r="D184" s="42"/>
      <c r="F184" s="42"/>
      <c r="G184" s="79"/>
      <c r="H184" s="42"/>
      <c r="I184" s="42"/>
      <c r="J184" s="42"/>
      <c r="K184" s="42"/>
      <c r="L184" s="42"/>
      <c r="M184" s="42"/>
      <c r="N184" s="42"/>
      <c r="O184" s="42"/>
      <c r="P184" s="42"/>
      <c r="Q184" s="42"/>
    </row>
    <row r="185" spans="3:17" ht="19.649999999999999" customHeight="1" x14ac:dyDescent="0.3">
      <c r="C185" s="42"/>
      <c r="D185" s="42"/>
      <c r="F185" s="42"/>
      <c r="G185" s="79"/>
      <c r="H185" s="42"/>
      <c r="I185" s="42"/>
      <c r="J185" s="42"/>
      <c r="K185" s="42"/>
      <c r="L185" s="42"/>
      <c r="M185" s="42"/>
      <c r="N185" s="42"/>
      <c r="O185" s="42"/>
      <c r="P185" s="42"/>
      <c r="Q185" s="42"/>
    </row>
    <row r="186" spans="3:17" ht="19.649999999999999" customHeight="1" x14ac:dyDescent="0.3">
      <c r="C186" s="42"/>
      <c r="D186" s="42"/>
      <c r="F186" s="42"/>
      <c r="G186" s="79"/>
      <c r="H186" s="42"/>
      <c r="I186" s="42"/>
      <c r="J186" s="42"/>
      <c r="K186" s="42"/>
      <c r="L186" s="42"/>
      <c r="M186" s="42"/>
      <c r="N186" s="42"/>
      <c r="O186" s="42"/>
      <c r="P186" s="42"/>
      <c r="Q186" s="42"/>
    </row>
    <row r="187" spans="3:17" ht="19.649999999999999" customHeight="1" x14ac:dyDescent="0.3">
      <c r="C187" s="42"/>
      <c r="D187" s="42"/>
      <c r="F187" s="42"/>
      <c r="G187" s="79"/>
      <c r="H187" s="42"/>
      <c r="I187" s="42"/>
      <c r="J187" s="42"/>
      <c r="K187" s="42"/>
      <c r="L187" s="42"/>
      <c r="M187" s="42"/>
      <c r="N187" s="42"/>
      <c r="O187" s="42"/>
      <c r="P187" s="42"/>
      <c r="Q187" s="42"/>
    </row>
    <row r="188" spans="3:17" ht="19.649999999999999" customHeight="1" x14ac:dyDescent="0.3">
      <c r="C188" s="42"/>
      <c r="D188" s="42"/>
      <c r="F188" s="42"/>
      <c r="G188" s="79"/>
      <c r="H188" s="42"/>
      <c r="I188" s="42"/>
      <c r="J188" s="42"/>
      <c r="K188" s="42"/>
      <c r="L188" s="42"/>
      <c r="M188" s="42"/>
      <c r="N188" s="42"/>
      <c r="O188" s="42"/>
      <c r="P188" s="42"/>
      <c r="Q188" s="42"/>
    </row>
    <row r="189" spans="3:17" ht="19.649999999999999" customHeight="1" x14ac:dyDescent="0.3">
      <c r="C189" s="42"/>
      <c r="D189" s="42"/>
      <c r="F189" s="42"/>
      <c r="G189" s="79"/>
      <c r="H189" s="42"/>
      <c r="I189" s="42"/>
      <c r="J189" s="42"/>
      <c r="K189" s="42"/>
      <c r="L189" s="42"/>
      <c r="M189" s="42"/>
      <c r="N189" s="42"/>
      <c r="O189" s="42"/>
      <c r="P189" s="42"/>
      <c r="Q189" s="42"/>
    </row>
    <row r="190" spans="3:17" ht="19.649999999999999" customHeight="1" x14ac:dyDescent="0.3">
      <c r="C190" s="42"/>
      <c r="D190" s="42"/>
      <c r="F190" s="42"/>
      <c r="G190" s="79"/>
      <c r="H190" s="42"/>
      <c r="I190" s="42"/>
      <c r="J190" s="42"/>
      <c r="K190" s="42"/>
      <c r="L190" s="42"/>
      <c r="M190" s="42"/>
      <c r="N190" s="42"/>
      <c r="O190" s="42"/>
      <c r="P190" s="42"/>
      <c r="Q190" s="42"/>
    </row>
    <row r="191" spans="3:17" ht="19.649999999999999" customHeight="1" x14ac:dyDescent="0.3">
      <c r="C191" s="42"/>
      <c r="D191" s="42"/>
      <c r="F191" s="42"/>
      <c r="G191" s="79"/>
      <c r="H191" s="42"/>
      <c r="I191" s="42"/>
      <c r="J191" s="42"/>
      <c r="K191" s="42"/>
      <c r="L191" s="42"/>
      <c r="M191" s="42"/>
      <c r="N191" s="42"/>
      <c r="O191" s="42"/>
      <c r="P191" s="42"/>
      <c r="Q191" s="42"/>
    </row>
    <row r="192" spans="3:17" ht="19.649999999999999" customHeight="1" x14ac:dyDescent="0.3">
      <c r="C192" s="42"/>
      <c r="D192" s="42"/>
      <c r="F192" s="42"/>
      <c r="G192" s="79"/>
      <c r="H192" s="42"/>
      <c r="I192" s="42"/>
      <c r="J192" s="42"/>
      <c r="K192" s="42"/>
      <c r="L192" s="42"/>
      <c r="M192" s="42"/>
      <c r="N192" s="42"/>
      <c r="O192" s="42"/>
      <c r="P192" s="42"/>
      <c r="Q192" s="42"/>
    </row>
    <row r="193" spans="3:17" ht="19.649999999999999" customHeight="1" x14ac:dyDescent="0.3">
      <c r="C193" s="42"/>
      <c r="D193" s="42"/>
      <c r="F193" s="42"/>
      <c r="G193" s="79"/>
      <c r="H193" s="42"/>
      <c r="I193" s="42"/>
      <c r="J193" s="42"/>
      <c r="K193" s="42"/>
      <c r="L193" s="42"/>
      <c r="M193" s="42"/>
      <c r="N193" s="42"/>
      <c r="O193" s="42"/>
      <c r="P193" s="42"/>
      <c r="Q193" s="42"/>
    </row>
    <row r="194" spans="3:17" ht="19.649999999999999" customHeight="1" x14ac:dyDescent="0.3">
      <c r="C194" s="42"/>
      <c r="D194" s="42"/>
      <c r="F194" s="42"/>
      <c r="G194" s="79"/>
      <c r="H194" s="42"/>
      <c r="I194" s="42"/>
      <c r="J194" s="42"/>
      <c r="K194" s="42"/>
      <c r="L194" s="42"/>
      <c r="M194" s="42"/>
      <c r="N194" s="42"/>
      <c r="O194" s="42"/>
      <c r="P194" s="42"/>
      <c r="Q194" s="42"/>
    </row>
    <row r="195" spans="3:17" ht="19.649999999999999" customHeight="1" x14ac:dyDescent="0.3">
      <c r="C195" s="42"/>
      <c r="D195" s="42"/>
      <c r="F195" s="42"/>
      <c r="G195" s="79"/>
      <c r="H195" s="42"/>
      <c r="I195" s="42"/>
      <c r="J195" s="42"/>
      <c r="K195" s="42"/>
      <c r="L195" s="42"/>
      <c r="M195" s="42"/>
      <c r="N195" s="42"/>
      <c r="O195" s="42"/>
      <c r="P195" s="42"/>
      <c r="Q195" s="42"/>
    </row>
    <row r="196" spans="3:17" ht="19.649999999999999" customHeight="1" x14ac:dyDescent="0.3">
      <c r="C196" s="42"/>
      <c r="D196" s="42"/>
      <c r="F196" s="42"/>
      <c r="G196" s="79"/>
      <c r="H196" s="42"/>
      <c r="I196" s="42"/>
      <c r="J196" s="42"/>
      <c r="K196" s="42"/>
      <c r="L196" s="42"/>
      <c r="M196" s="42"/>
      <c r="N196" s="42"/>
      <c r="O196" s="42"/>
      <c r="P196" s="42"/>
      <c r="Q196" s="42"/>
    </row>
    <row r="197" spans="3:17" ht="19.649999999999999" customHeight="1" x14ac:dyDescent="0.3">
      <c r="C197" s="42"/>
      <c r="D197" s="42"/>
      <c r="F197" s="42"/>
      <c r="G197" s="79"/>
      <c r="H197" s="42"/>
      <c r="I197" s="42"/>
      <c r="J197" s="42"/>
      <c r="K197" s="42"/>
      <c r="L197" s="42"/>
      <c r="M197" s="42"/>
      <c r="N197" s="42"/>
      <c r="O197" s="42"/>
      <c r="P197" s="42"/>
      <c r="Q197" s="42"/>
    </row>
    <row r="198" spans="3:17" ht="19.649999999999999" customHeight="1" x14ac:dyDescent="0.3">
      <c r="C198" s="42"/>
      <c r="D198" s="42"/>
      <c r="F198" s="42"/>
      <c r="G198" s="79"/>
      <c r="H198" s="42"/>
      <c r="I198" s="42"/>
      <c r="J198" s="42"/>
      <c r="K198" s="42"/>
      <c r="L198" s="42"/>
      <c r="M198" s="42"/>
      <c r="N198" s="42"/>
      <c r="O198" s="42"/>
      <c r="P198" s="42"/>
      <c r="Q198" s="42"/>
    </row>
    <row r="199" spans="3:17" ht="19.649999999999999" customHeight="1" x14ac:dyDescent="0.3">
      <c r="C199" s="42"/>
      <c r="D199" s="42"/>
      <c r="F199" s="42"/>
      <c r="G199" s="79"/>
      <c r="H199" s="42"/>
      <c r="I199" s="42"/>
      <c r="J199" s="42"/>
      <c r="K199" s="42"/>
      <c r="L199" s="42"/>
      <c r="M199" s="42"/>
      <c r="N199" s="42"/>
      <c r="O199" s="42"/>
      <c r="P199" s="42"/>
      <c r="Q199" s="42"/>
    </row>
    <row r="200" spans="3:17" ht="19.649999999999999" customHeight="1" x14ac:dyDescent="0.3">
      <c r="C200" s="42"/>
      <c r="D200" s="42"/>
      <c r="F200" s="42"/>
      <c r="G200" s="79"/>
      <c r="H200" s="42"/>
      <c r="I200" s="42"/>
      <c r="J200" s="42"/>
      <c r="K200" s="42"/>
      <c r="L200" s="42"/>
      <c r="M200" s="42"/>
      <c r="N200" s="42"/>
      <c r="O200" s="42"/>
      <c r="P200" s="42"/>
      <c r="Q200" s="42"/>
    </row>
    <row r="201" spans="3:17" ht="19.649999999999999" customHeight="1" x14ac:dyDescent="0.3">
      <c r="C201" s="42"/>
      <c r="D201" s="42"/>
      <c r="F201" s="42"/>
      <c r="G201" s="79"/>
      <c r="H201" s="42"/>
      <c r="I201" s="42"/>
      <c r="J201" s="42"/>
      <c r="K201" s="42"/>
      <c r="L201" s="42"/>
      <c r="M201" s="42"/>
      <c r="N201" s="42"/>
      <c r="O201" s="42"/>
      <c r="P201" s="42"/>
      <c r="Q201" s="42"/>
    </row>
    <row r="202" spans="3:17" ht="19.649999999999999" customHeight="1" x14ac:dyDescent="0.3">
      <c r="C202" s="42"/>
      <c r="D202" s="42"/>
      <c r="F202" s="42"/>
      <c r="G202" s="79"/>
      <c r="H202" s="42"/>
      <c r="I202" s="42"/>
      <c r="J202" s="42"/>
      <c r="K202" s="42"/>
      <c r="L202" s="42"/>
      <c r="M202" s="42"/>
      <c r="N202" s="42"/>
      <c r="O202" s="42"/>
      <c r="P202" s="42"/>
      <c r="Q202" s="42"/>
    </row>
    <row r="203" spans="3:17" ht="19.649999999999999" customHeight="1" x14ac:dyDescent="0.3">
      <c r="C203" s="42"/>
      <c r="D203" s="42"/>
      <c r="F203" s="42"/>
      <c r="G203" s="79"/>
      <c r="H203" s="42"/>
      <c r="I203" s="42"/>
      <c r="J203" s="42"/>
      <c r="K203" s="42"/>
      <c r="L203" s="42"/>
      <c r="M203" s="42"/>
      <c r="N203" s="42"/>
      <c r="O203" s="42"/>
      <c r="P203" s="42"/>
      <c r="Q203" s="42"/>
    </row>
    <row r="204" spans="3:17" ht="19.649999999999999" customHeight="1" x14ac:dyDescent="0.3">
      <c r="C204" s="42"/>
      <c r="D204" s="42"/>
      <c r="F204" s="42"/>
      <c r="G204" s="79"/>
      <c r="H204" s="42"/>
      <c r="I204" s="42"/>
      <c r="J204" s="42"/>
      <c r="K204" s="42"/>
      <c r="L204" s="42"/>
      <c r="M204" s="42"/>
      <c r="N204" s="42"/>
      <c r="O204" s="42"/>
      <c r="P204" s="42"/>
      <c r="Q204" s="42"/>
    </row>
    <row r="205" spans="3:17" ht="19.649999999999999" customHeight="1" x14ac:dyDescent="0.3">
      <c r="C205" s="42"/>
      <c r="D205" s="42"/>
      <c r="F205" s="42"/>
      <c r="G205" s="79"/>
      <c r="H205" s="42"/>
      <c r="I205" s="42"/>
      <c r="J205" s="42"/>
      <c r="K205" s="42"/>
      <c r="L205" s="42"/>
      <c r="M205" s="42"/>
      <c r="N205" s="42"/>
      <c r="O205" s="42"/>
      <c r="P205" s="42"/>
      <c r="Q205" s="42"/>
    </row>
    <row r="206" spans="3:17" ht="19.649999999999999" customHeight="1" x14ac:dyDescent="0.3">
      <c r="C206" s="42"/>
      <c r="D206" s="42"/>
      <c r="F206" s="42"/>
      <c r="G206" s="79"/>
      <c r="H206" s="42"/>
      <c r="I206" s="42"/>
      <c r="J206" s="42"/>
      <c r="K206" s="42"/>
      <c r="L206" s="42"/>
      <c r="M206" s="42"/>
      <c r="N206" s="42"/>
      <c r="O206" s="42"/>
      <c r="P206" s="42"/>
      <c r="Q206" s="42"/>
    </row>
    <row r="207" spans="3:17" ht="19.649999999999999" customHeight="1" x14ac:dyDescent="0.3">
      <c r="C207" s="42"/>
      <c r="D207" s="42"/>
      <c r="F207" s="42"/>
      <c r="G207" s="79"/>
      <c r="H207" s="42"/>
      <c r="I207" s="42"/>
      <c r="J207" s="42"/>
      <c r="K207" s="42"/>
      <c r="L207" s="42"/>
      <c r="M207" s="42"/>
      <c r="N207" s="42"/>
      <c r="O207" s="42"/>
      <c r="P207" s="42"/>
      <c r="Q207" s="42"/>
    </row>
    <row r="208" spans="3:17" ht="19.649999999999999" customHeight="1" x14ac:dyDescent="0.3">
      <c r="C208" s="42"/>
      <c r="D208" s="42"/>
      <c r="F208" s="42"/>
      <c r="G208" s="79"/>
      <c r="H208" s="42"/>
      <c r="I208" s="42"/>
      <c r="J208" s="42"/>
      <c r="K208" s="42"/>
      <c r="L208" s="42"/>
      <c r="M208" s="42"/>
      <c r="N208" s="42"/>
      <c r="O208" s="42"/>
      <c r="P208" s="42"/>
      <c r="Q208" s="42"/>
    </row>
    <row r="209" spans="3:17" ht="19.649999999999999" customHeight="1" x14ac:dyDescent="0.3">
      <c r="C209" s="42"/>
      <c r="D209" s="42"/>
      <c r="F209" s="42"/>
      <c r="G209" s="79"/>
      <c r="H209" s="42"/>
      <c r="I209" s="42"/>
      <c r="J209" s="42"/>
      <c r="K209" s="42"/>
      <c r="L209" s="42"/>
      <c r="M209" s="42"/>
      <c r="N209" s="42"/>
      <c r="O209" s="42"/>
      <c r="P209" s="42"/>
      <c r="Q209" s="42"/>
    </row>
    <row r="210" spans="3:17" ht="19.649999999999999" customHeight="1" x14ac:dyDescent="0.3">
      <c r="C210" s="42"/>
      <c r="D210" s="42"/>
      <c r="F210" s="42"/>
      <c r="G210" s="79"/>
      <c r="H210" s="42"/>
      <c r="I210" s="42"/>
      <c r="J210" s="42"/>
      <c r="K210" s="42"/>
      <c r="L210" s="42"/>
      <c r="M210" s="42"/>
      <c r="N210" s="42"/>
      <c r="O210" s="42"/>
      <c r="P210" s="42"/>
      <c r="Q210" s="42"/>
    </row>
    <row r="211" spans="3:17" ht="19.649999999999999" customHeight="1" x14ac:dyDescent="0.3">
      <c r="C211" s="42"/>
      <c r="D211" s="42"/>
      <c r="F211" s="42"/>
      <c r="G211" s="79"/>
      <c r="H211" s="42"/>
      <c r="I211" s="42"/>
      <c r="J211" s="42"/>
      <c r="K211" s="42"/>
      <c r="L211" s="42"/>
      <c r="M211" s="42"/>
      <c r="N211" s="42"/>
      <c r="O211" s="42"/>
      <c r="P211" s="42"/>
      <c r="Q211" s="42"/>
    </row>
    <row r="212" spans="3:17" ht="19.649999999999999" customHeight="1" x14ac:dyDescent="0.3">
      <c r="C212" s="42"/>
      <c r="D212" s="42"/>
      <c r="F212" s="42"/>
      <c r="G212" s="79"/>
      <c r="H212" s="42"/>
      <c r="I212" s="42"/>
      <c r="J212" s="42"/>
      <c r="K212" s="42"/>
      <c r="L212" s="42"/>
      <c r="M212" s="42"/>
      <c r="N212" s="42"/>
      <c r="O212" s="42"/>
      <c r="P212" s="42"/>
      <c r="Q212" s="42"/>
    </row>
    <row r="213" spans="3:17" ht="19.649999999999999" customHeight="1" x14ac:dyDescent="0.3">
      <c r="C213" s="42"/>
      <c r="D213" s="42"/>
      <c r="F213" s="42"/>
      <c r="G213" s="79"/>
      <c r="H213" s="42"/>
      <c r="I213" s="42"/>
      <c r="J213" s="42"/>
      <c r="K213" s="42"/>
      <c r="L213" s="42"/>
      <c r="M213" s="42"/>
      <c r="N213" s="42"/>
      <c r="O213" s="42"/>
      <c r="P213" s="42"/>
      <c r="Q213" s="42"/>
    </row>
    <row r="214" spans="3:17" ht="19.649999999999999" customHeight="1" x14ac:dyDescent="0.3">
      <c r="C214" s="42"/>
      <c r="D214" s="42"/>
      <c r="F214" s="42"/>
      <c r="G214" s="79"/>
      <c r="H214" s="42"/>
      <c r="I214" s="42"/>
      <c r="J214" s="42"/>
      <c r="K214" s="42"/>
      <c r="L214" s="42"/>
      <c r="M214" s="42"/>
      <c r="N214" s="42"/>
      <c r="O214" s="42"/>
      <c r="P214" s="42"/>
      <c r="Q214" s="42"/>
    </row>
    <row r="215" spans="3:17" ht="19.649999999999999" customHeight="1" x14ac:dyDescent="0.3">
      <c r="C215" s="42"/>
      <c r="D215" s="42"/>
      <c r="F215" s="42"/>
      <c r="G215" s="79"/>
      <c r="H215" s="42"/>
      <c r="I215" s="42"/>
      <c r="J215" s="42"/>
      <c r="K215" s="42"/>
      <c r="L215" s="42"/>
      <c r="M215" s="42"/>
      <c r="N215" s="42"/>
      <c r="O215" s="42"/>
      <c r="P215" s="42"/>
      <c r="Q215" s="42"/>
    </row>
    <row r="216" spans="3:17" ht="19.649999999999999" customHeight="1" x14ac:dyDescent="0.3">
      <c r="C216" s="42"/>
      <c r="D216" s="42"/>
      <c r="F216" s="42"/>
      <c r="G216" s="79"/>
      <c r="H216" s="42"/>
      <c r="I216" s="42"/>
      <c r="J216" s="42"/>
      <c r="K216" s="42"/>
      <c r="L216" s="42"/>
      <c r="M216" s="42"/>
      <c r="N216" s="42"/>
      <c r="O216" s="42"/>
      <c r="P216" s="42"/>
      <c r="Q216" s="42"/>
    </row>
    <row r="217" spans="3:17" ht="19.649999999999999" customHeight="1" x14ac:dyDescent="0.3">
      <c r="C217" s="42"/>
      <c r="D217" s="42"/>
      <c r="F217" s="42"/>
      <c r="G217" s="79"/>
      <c r="H217" s="42"/>
      <c r="I217" s="42"/>
      <c r="J217" s="42"/>
      <c r="K217" s="42"/>
      <c r="L217" s="42"/>
      <c r="M217" s="42"/>
      <c r="N217" s="42"/>
      <c r="O217" s="42"/>
      <c r="P217" s="42"/>
      <c r="Q217" s="42"/>
    </row>
    <row r="218" spans="3:17" ht="19.649999999999999" customHeight="1" x14ac:dyDescent="0.3">
      <c r="C218" s="42"/>
      <c r="D218" s="42"/>
      <c r="F218" s="42"/>
      <c r="G218" s="79"/>
      <c r="H218" s="42"/>
      <c r="I218" s="42"/>
      <c r="J218" s="42"/>
      <c r="K218" s="42"/>
      <c r="L218" s="42"/>
      <c r="M218" s="42"/>
      <c r="N218" s="42"/>
      <c r="O218" s="42"/>
      <c r="P218" s="42"/>
      <c r="Q218" s="42"/>
    </row>
    <row r="219" spans="3:17" ht="19.649999999999999" customHeight="1" x14ac:dyDescent="0.3">
      <c r="C219" s="42"/>
      <c r="D219" s="42"/>
      <c r="F219" s="42"/>
      <c r="G219" s="79"/>
      <c r="H219" s="42"/>
      <c r="I219" s="42"/>
      <c r="J219" s="42"/>
      <c r="K219" s="42"/>
      <c r="L219" s="42"/>
      <c r="M219" s="42"/>
      <c r="N219" s="42"/>
      <c r="O219" s="42"/>
      <c r="P219" s="42"/>
      <c r="Q219" s="42"/>
    </row>
    <row r="220" spans="3:17" ht="19.649999999999999" customHeight="1" x14ac:dyDescent="0.3">
      <c r="C220" s="42"/>
      <c r="D220" s="42"/>
      <c r="F220" s="42"/>
      <c r="G220" s="79"/>
      <c r="H220" s="42"/>
      <c r="I220" s="42"/>
      <c r="J220" s="42"/>
      <c r="K220" s="42"/>
      <c r="L220" s="42"/>
      <c r="M220" s="42"/>
      <c r="N220" s="42"/>
      <c r="O220" s="42"/>
      <c r="P220" s="42"/>
      <c r="Q220" s="42"/>
    </row>
    <row r="221" spans="3:17" ht="19.649999999999999" customHeight="1" x14ac:dyDescent="0.3">
      <c r="C221" s="42"/>
      <c r="D221" s="42"/>
      <c r="F221" s="42"/>
      <c r="G221" s="79"/>
      <c r="H221" s="42"/>
      <c r="I221" s="42"/>
      <c r="J221" s="42"/>
      <c r="K221" s="42"/>
      <c r="L221" s="42"/>
      <c r="M221" s="42"/>
      <c r="N221" s="42"/>
      <c r="O221" s="42"/>
      <c r="P221" s="42"/>
      <c r="Q221" s="42"/>
    </row>
    <row r="222" spans="3:17" ht="19.649999999999999" customHeight="1" x14ac:dyDescent="0.3">
      <c r="C222" s="42"/>
      <c r="D222" s="42"/>
      <c r="F222" s="42"/>
      <c r="G222" s="79"/>
      <c r="H222" s="42"/>
      <c r="I222" s="42"/>
      <c r="J222" s="42"/>
      <c r="K222" s="42"/>
      <c r="L222" s="42"/>
      <c r="M222" s="42"/>
      <c r="N222" s="42"/>
      <c r="O222" s="42"/>
      <c r="P222" s="42"/>
      <c r="Q222" s="42"/>
    </row>
    <row r="223" spans="3:17" ht="19.649999999999999" customHeight="1" x14ac:dyDescent="0.3">
      <c r="C223" s="42"/>
      <c r="D223" s="42"/>
      <c r="F223" s="42"/>
      <c r="G223" s="79"/>
      <c r="H223" s="42"/>
      <c r="I223" s="42"/>
      <c r="J223" s="42"/>
      <c r="K223" s="42"/>
      <c r="L223" s="42"/>
      <c r="M223" s="42"/>
      <c r="N223" s="42"/>
      <c r="O223" s="42"/>
      <c r="P223" s="42"/>
      <c r="Q223" s="42"/>
    </row>
    <row r="224" spans="3:17" ht="19.649999999999999" customHeight="1" x14ac:dyDescent="0.3">
      <c r="C224" s="42"/>
      <c r="D224" s="42"/>
      <c r="F224" s="42"/>
      <c r="G224" s="79"/>
      <c r="H224" s="42"/>
      <c r="I224" s="42"/>
      <c r="J224" s="42"/>
      <c r="K224" s="42"/>
      <c r="L224" s="42"/>
      <c r="M224" s="42"/>
      <c r="N224" s="42"/>
      <c r="O224" s="42"/>
      <c r="P224" s="42"/>
      <c r="Q224" s="42"/>
    </row>
    <row r="225" spans="3:17" ht="19.649999999999999" customHeight="1" x14ac:dyDescent="0.3">
      <c r="C225" s="42"/>
      <c r="D225" s="42"/>
      <c r="F225" s="42"/>
      <c r="G225" s="79"/>
      <c r="H225" s="42"/>
      <c r="I225" s="42"/>
      <c r="J225" s="42"/>
      <c r="K225" s="42"/>
      <c r="L225" s="42"/>
      <c r="M225" s="42"/>
      <c r="N225" s="42"/>
      <c r="O225" s="42"/>
      <c r="P225" s="42"/>
      <c r="Q225" s="42"/>
    </row>
    <row r="226" spans="3:17" ht="19.649999999999999" customHeight="1" x14ac:dyDescent="0.3">
      <c r="C226" s="42"/>
      <c r="D226" s="42"/>
      <c r="F226" s="42"/>
      <c r="G226" s="79"/>
      <c r="H226" s="42"/>
      <c r="I226" s="42"/>
      <c r="J226" s="42"/>
      <c r="K226" s="42"/>
      <c r="L226" s="42"/>
      <c r="M226" s="42"/>
      <c r="N226" s="42"/>
      <c r="O226" s="42"/>
      <c r="P226" s="42"/>
      <c r="Q226" s="42"/>
    </row>
    <row r="227" spans="3:17" ht="19.649999999999999" customHeight="1" x14ac:dyDescent="0.3">
      <c r="C227" s="42"/>
      <c r="D227" s="42"/>
      <c r="F227" s="42"/>
      <c r="G227" s="79"/>
      <c r="H227" s="42"/>
      <c r="I227" s="42"/>
      <c r="J227" s="42"/>
      <c r="K227" s="42"/>
      <c r="L227" s="42"/>
      <c r="M227" s="42"/>
      <c r="N227" s="42"/>
      <c r="O227" s="42"/>
      <c r="P227" s="42"/>
      <c r="Q227" s="42"/>
    </row>
    <row r="228" spans="3:17" ht="19.649999999999999" customHeight="1" x14ac:dyDescent="0.3">
      <c r="C228" s="42"/>
      <c r="D228" s="42"/>
      <c r="F228" s="42"/>
      <c r="G228" s="79"/>
      <c r="H228" s="42"/>
      <c r="I228" s="42"/>
      <c r="J228" s="42"/>
      <c r="K228" s="42"/>
      <c r="L228" s="42"/>
      <c r="M228" s="42"/>
      <c r="N228" s="42"/>
      <c r="O228" s="42"/>
      <c r="P228" s="42"/>
      <c r="Q228" s="42"/>
    </row>
    <row r="229" spans="3:17" ht="19.649999999999999" customHeight="1" x14ac:dyDescent="0.3">
      <c r="C229" s="42"/>
      <c r="D229" s="42"/>
      <c r="F229" s="42"/>
      <c r="G229" s="79"/>
      <c r="H229" s="42"/>
      <c r="I229" s="42"/>
      <c r="J229" s="42"/>
      <c r="K229" s="42"/>
      <c r="L229" s="42"/>
      <c r="M229" s="42"/>
      <c r="N229" s="42"/>
      <c r="O229" s="42"/>
      <c r="P229" s="42"/>
      <c r="Q229" s="42"/>
    </row>
    <row r="230" spans="3:17" ht="19.649999999999999" customHeight="1" x14ac:dyDescent="0.3">
      <c r="C230" s="42"/>
      <c r="D230" s="42"/>
      <c r="F230" s="42"/>
      <c r="G230" s="79"/>
      <c r="H230" s="42"/>
      <c r="I230" s="42"/>
      <c r="J230" s="42"/>
      <c r="K230" s="42"/>
      <c r="L230" s="42"/>
      <c r="M230" s="42"/>
      <c r="N230" s="42"/>
      <c r="O230" s="42"/>
      <c r="P230" s="42"/>
      <c r="Q230" s="42"/>
    </row>
    <row r="231" spans="3:17" ht="19.649999999999999" customHeight="1" x14ac:dyDescent="0.3">
      <c r="C231" s="42"/>
      <c r="D231" s="42"/>
      <c r="F231" s="42"/>
      <c r="G231" s="79"/>
      <c r="H231" s="42"/>
      <c r="I231" s="42"/>
      <c r="J231" s="42"/>
      <c r="K231" s="42"/>
      <c r="L231" s="42"/>
      <c r="M231" s="42"/>
      <c r="N231" s="42"/>
      <c r="O231" s="42"/>
      <c r="P231" s="42"/>
      <c r="Q231" s="42"/>
    </row>
    <row r="232" spans="3:17" ht="19.649999999999999" customHeight="1" x14ac:dyDescent="0.3">
      <c r="C232" s="42"/>
      <c r="D232" s="42"/>
      <c r="F232" s="42"/>
      <c r="G232" s="79"/>
      <c r="H232" s="42"/>
      <c r="I232" s="42"/>
      <c r="J232" s="42"/>
      <c r="K232" s="42"/>
      <c r="L232" s="42"/>
      <c r="M232" s="42"/>
      <c r="N232" s="42"/>
      <c r="O232" s="42"/>
      <c r="P232" s="42"/>
      <c r="Q232" s="42"/>
    </row>
    <row r="233" spans="3:17" ht="19.649999999999999" customHeight="1" x14ac:dyDescent="0.3">
      <c r="C233" s="42"/>
      <c r="D233" s="42"/>
      <c r="F233" s="42"/>
      <c r="G233" s="79"/>
      <c r="H233" s="42"/>
      <c r="I233" s="42"/>
      <c r="J233" s="42"/>
      <c r="K233" s="42"/>
      <c r="L233" s="42"/>
      <c r="M233" s="42"/>
      <c r="N233" s="42"/>
      <c r="O233" s="42"/>
      <c r="P233" s="42"/>
      <c r="Q233" s="42"/>
    </row>
    <row r="234" spans="3:17" ht="19.649999999999999" customHeight="1" x14ac:dyDescent="0.3">
      <c r="C234" s="42"/>
      <c r="D234" s="42"/>
      <c r="F234" s="42"/>
      <c r="G234" s="79"/>
      <c r="H234" s="42"/>
      <c r="I234" s="42"/>
      <c r="J234" s="42"/>
      <c r="K234" s="42"/>
      <c r="L234" s="42"/>
      <c r="M234" s="42"/>
      <c r="N234" s="42"/>
      <c r="O234" s="42"/>
      <c r="P234" s="42"/>
      <c r="Q234" s="42"/>
    </row>
    <row r="235" spans="3:17" ht="19.649999999999999" customHeight="1" x14ac:dyDescent="0.3">
      <c r="C235" s="42"/>
      <c r="D235" s="42"/>
      <c r="F235" s="42"/>
      <c r="G235" s="79"/>
      <c r="H235" s="42"/>
      <c r="I235" s="42"/>
      <c r="J235" s="42"/>
      <c r="K235" s="42"/>
      <c r="L235" s="42"/>
      <c r="M235" s="42"/>
      <c r="N235" s="42"/>
      <c r="O235" s="42"/>
      <c r="P235" s="42"/>
      <c r="Q235" s="42"/>
    </row>
    <row r="236" spans="3:17" ht="19.649999999999999" customHeight="1" x14ac:dyDescent="0.3">
      <c r="C236" s="42"/>
      <c r="D236" s="42"/>
      <c r="F236" s="42"/>
      <c r="G236" s="79"/>
      <c r="H236" s="42"/>
      <c r="I236" s="42"/>
      <c r="J236" s="42"/>
      <c r="K236" s="42"/>
      <c r="L236" s="42"/>
      <c r="M236" s="42"/>
      <c r="N236" s="42"/>
      <c r="O236" s="42"/>
      <c r="P236" s="42"/>
      <c r="Q236" s="42"/>
    </row>
    <row r="237" spans="3:17" ht="19.649999999999999" customHeight="1" x14ac:dyDescent="0.3">
      <c r="C237" s="42"/>
      <c r="D237" s="42"/>
      <c r="F237" s="42"/>
      <c r="G237" s="79"/>
      <c r="H237" s="42"/>
      <c r="I237" s="42"/>
      <c r="J237" s="42"/>
      <c r="K237" s="42"/>
      <c r="L237" s="42"/>
      <c r="M237" s="42"/>
      <c r="N237" s="42"/>
      <c r="O237" s="42"/>
      <c r="P237" s="42"/>
      <c r="Q237" s="42"/>
    </row>
    <row r="238" spans="3:17" ht="19.649999999999999" customHeight="1" x14ac:dyDescent="0.3">
      <c r="C238" s="42"/>
      <c r="D238" s="42"/>
      <c r="F238" s="42"/>
      <c r="G238" s="79"/>
      <c r="H238" s="42"/>
      <c r="I238" s="42"/>
      <c r="J238" s="42"/>
      <c r="K238" s="42"/>
      <c r="L238" s="42"/>
      <c r="M238" s="42"/>
      <c r="N238" s="42"/>
      <c r="O238" s="42"/>
      <c r="P238" s="42"/>
      <c r="Q238" s="42"/>
    </row>
    <row r="239" spans="3:17" ht="19.649999999999999" customHeight="1" x14ac:dyDescent="0.3">
      <c r="C239" s="42"/>
      <c r="D239" s="42"/>
      <c r="F239" s="42"/>
      <c r="G239" s="79"/>
      <c r="H239" s="42"/>
      <c r="I239" s="42"/>
      <c r="J239" s="42"/>
      <c r="K239" s="42"/>
      <c r="L239" s="42"/>
      <c r="M239" s="42"/>
      <c r="N239" s="42"/>
      <c r="O239" s="42"/>
      <c r="P239" s="42"/>
      <c r="Q239" s="42"/>
    </row>
    <row r="240" spans="3:17" ht="19.649999999999999" customHeight="1" x14ac:dyDescent="0.3">
      <c r="C240" s="42"/>
      <c r="D240" s="42"/>
      <c r="F240" s="42"/>
      <c r="G240" s="79"/>
      <c r="H240" s="42"/>
      <c r="I240" s="42"/>
      <c r="J240" s="42"/>
      <c r="K240" s="42"/>
      <c r="L240" s="42"/>
      <c r="M240" s="42"/>
      <c r="N240" s="42"/>
      <c r="O240" s="42"/>
      <c r="P240" s="42"/>
      <c r="Q240" s="42"/>
    </row>
    <row r="241" spans="3:17" ht="19.649999999999999" customHeight="1" x14ac:dyDescent="0.3">
      <c r="C241" s="42"/>
      <c r="D241" s="42"/>
      <c r="F241" s="42"/>
      <c r="G241" s="79"/>
      <c r="H241" s="42"/>
      <c r="I241" s="42"/>
      <c r="J241" s="42"/>
      <c r="K241" s="42"/>
      <c r="L241" s="42"/>
      <c r="M241" s="42"/>
      <c r="N241" s="42"/>
      <c r="O241" s="42"/>
      <c r="P241" s="42"/>
      <c r="Q241" s="42"/>
    </row>
    <row r="242" spans="3:17" ht="19.649999999999999" customHeight="1" x14ac:dyDescent="0.3">
      <c r="C242" s="42"/>
      <c r="D242" s="42"/>
      <c r="F242" s="42"/>
      <c r="G242" s="79"/>
      <c r="H242" s="42"/>
      <c r="I242" s="42"/>
      <c r="J242" s="42"/>
      <c r="K242" s="42"/>
      <c r="L242" s="42"/>
      <c r="M242" s="42"/>
      <c r="N242" s="42"/>
      <c r="O242" s="42"/>
      <c r="P242" s="42"/>
      <c r="Q242" s="42"/>
    </row>
    <row r="243" spans="3:17" ht="19.649999999999999" customHeight="1" x14ac:dyDescent="0.3">
      <c r="C243" s="42"/>
      <c r="D243" s="42"/>
      <c r="F243" s="42"/>
      <c r="G243" s="79"/>
      <c r="H243" s="42"/>
      <c r="I243" s="42"/>
      <c r="J243" s="42"/>
      <c r="K243" s="42"/>
      <c r="L243" s="42"/>
      <c r="M243" s="42"/>
      <c r="N243" s="42"/>
      <c r="O243" s="42"/>
      <c r="P243" s="42"/>
      <c r="Q243" s="42"/>
    </row>
    <row r="244" spans="3:17" ht="19.649999999999999" customHeight="1" x14ac:dyDescent="0.3">
      <c r="C244" s="42"/>
      <c r="D244" s="42"/>
      <c r="F244" s="42"/>
      <c r="G244" s="79"/>
      <c r="H244" s="42"/>
      <c r="I244" s="42"/>
      <c r="J244" s="42"/>
      <c r="K244" s="42"/>
      <c r="L244" s="42"/>
      <c r="M244" s="42"/>
      <c r="N244" s="42"/>
      <c r="O244" s="42"/>
      <c r="P244" s="42"/>
      <c r="Q244" s="42"/>
    </row>
    <row r="245" spans="3:17" ht="19.649999999999999" customHeight="1" x14ac:dyDescent="0.3">
      <c r="C245" s="42"/>
      <c r="D245" s="42"/>
      <c r="F245" s="42"/>
      <c r="G245" s="79"/>
      <c r="H245" s="42"/>
      <c r="I245" s="42"/>
      <c r="J245" s="42"/>
      <c r="K245" s="42"/>
      <c r="L245" s="42"/>
      <c r="M245" s="42"/>
      <c r="N245" s="42"/>
      <c r="O245" s="42"/>
      <c r="P245" s="42"/>
      <c r="Q245" s="42"/>
    </row>
    <row r="246" spans="3:17" ht="19.649999999999999" customHeight="1" x14ac:dyDescent="0.3">
      <c r="C246" s="42"/>
      <c r="D246" s="42"/>
      <c r="F246" s="42"/>
      <c r="G246" s="79"/>
      <c r="H246" s="42"/>
      <c r="I246" s="42"/>
      <c r="J246" s="42"/>
      <c r="K246" s="42"/>
      <c r="L246" s="42"/>
      <c r="M246" s="42"/>
      <c r="N246" s="42"/>
      <c r="O246" s="42"/>
      <c r="P246" s="42"/>
      <c r="Q246" s="42"/>
    </row>
    <row r="247" spans="3:17" ht="19.649999999999999" customHeight="1" x14ac:dyDescent="0.3">
      <c r="C247" s="42"/>
      <c r="D247" s="42"/>
      <c r="F247" s="42"/>
      <c r="G247" s="79"/>
      <c r="H247" s="42"/>
      <c r="I247" s="42"/>
      <c r="J247" s="42"/>
      <c r="K247" s="42"/>
      <c r="L247" s="42"/>
      <c r="M247" s="42"/>
      <c r="N247" s="42"/>
      <c r="O247" s="42"/>
      <c r="P247" s="42"/>
      <c r="Q247" s="42"/>
    </row>
    <row r="248" spans="3:17" ht="19.649999999999999" customHeight="1" x14ac:dyDescent="0.3">
      <c r="C248" s="42"/>
      <c r="D248" s="42"/>
      <c r="F248" s="42"/>
      <c r="G248" s="79"/>
      <c r="H248" s="42"/>
      <c r="I248" s="42"/>
      <c r="J248" s="42"/>
      <c r="K248" s="42"/>
      <c r="L248" s="42"/>
      <c r="M248" s="42"/>
      <c r="N248" s="42"/>
      <c r="O248" s="42"/>
      <c r="P248" s="42"/>
      <c r="Q248" s="42"/>
    </row>
    <row r="249" spans="3:17" ht="19.649999999999999" customHeight="1" x14ac:dyDescent="0.3">
      <c r="C249" s="42"/>
      <c r="D249" s="42"/>
      <c r="F249" s="42"/>
      <c r="G249" s="79"/>
      <c r="H249" s="42"/>
      <c r="I249" s="42"/>
      <c r="J249" s="42"/>
      <c r="K249" s="42"/>
      <c r="L249" s="42"/>
      <c r="M249" s="42"/>
      <c r="N249" s="42"/>
      <c r="O249" s="42"/>
      <c r="P249" s="42"/>
      <c r="Q249" s="42"/>
    </row>
    <row r="250" spans="3:17" ht="19.649999999999999" customHeight="1" x14ac:dyDescent="0.3">
      <c r="C250" s="42"/>
      <c r="D250" s="42"/>
      <c r="F250" s="42"/>
      <c r="G250" s="79"/>
      <c r="H250" s="42"/>
      <c r="I250" s="42"/>
      <c r="J250" s="42"/>
      <c r="K250" s="42"/>
      <c r="L250" s="42"/>
      <c r="M250" s="42"/>
      <c r="N250" s="42"/>
      <c r="O250" s="42"/>
      <c r="P250" s="42"/>
      <c r="Q250" s="42"/>
    </row>
    <row r="251" spans="3:17" ht="19.649999999999999" customHeight="1" x14ac:dyDescent="0.3">
      <c r="C251" s="42"/>
      <c r="D251" s="42"/>
      <c r="F251" s="42"/>
      <c r="G251" s="79"/>
      <c r="H251" s="42"/>
      <c r="I251" s="42"/>
      <c r="J251" s="42"/>
      <c r="K251" s="42"/>
      <c r="L251" s="42"/>
      <c r="M251" s="42"/>
      <c r="N251" s="42"/>
      <c r="O251" s="42"/>
      <c r="P251" s="42"/>
      <c r="Q251" s="42"/>
    </row>
    <row r="252" spans="3:17" ht="19.649999999999999" customHeight="1" x14ac:dyDescent="0.3">
      <c r="C252" s="42"/>
      <c r="D252" s="42"/>
      <c r="F252" s="42"/>
      <c r="G252" s="79"/>
      <c r="H252" s="42"/>
      <c r="I252" s="42"/>
      <c r="J252" s="42"/>
      <c r="K252" s="42"/>
      <c r="L252" s="42"/>
      <c r="M252" s="42"/>
      <c r="N252" s="42"/>
      <c r="O252" s="42"/>
      <c r="P252" s="42"/>
      <c r="Q252" s="42"/>
    </row>
    <row r="253" spans="3:17" ht="19.649999999999999" customHeight="1" x14ac:dyDescent="0.3">
      <c r="C253" s="42"/>
      <c r="D253" s="42"/>
      <c r="F253" s="42"/>
      <c r="G253" s="79"/>
      <c r="H253" s="42"/>
      <c r="I253" s="42"/>
      <c r="J253" s="42"/>
      <c r="K253" s="42"/>
      <c r="L253" s="42"/>
      <c r="M253" s="42"/>
      <c r="N253" s="42"/>
      <c r="O253" s="42"/>
      <c r="P253" s="42"/>
      <c r="Q253" s="42"/>
    </row>
    <row r="254" spans="3:17" ht="19.649999999999999" customHeight="1" x14ac:dyDescent="0.3">
      <c r="C254" s="42"/>
      <c r="D254" s="42"/>
      <c r="F254" s="42"/>
      <c r="G254" s="79"/>
      <c r="H254" s="42"/>
      <c r="I254" s="42"/>
      <c r="J254" s="42"/>
      <c r="K254" s="42"/>
      <c r="L254" s="42"/>
      <c r="M254" s="42"/>
      <c r="N254" s="42"/>
      <c r="O254" s="42"/>
      <c r="P254" s="42"/>
      <c r="Q254" s="42"/>
    </row>
    <row r="255" spans="3:17" ht="19.649999999999999" customHeight="1" x14ac:dyDescent="0.3">
      <c r="C255" s="42"/>
      <c r="D255" s="42"/>
      <c r="F255" s="42"/>
      <c r="G255" s="79"/>
      <c r="H255" s="42"/>
      <c r="I255" s="42"/>
      <c r="J255" s="42"/>
      <c r="K255" s="42"/>
      <c r="L255" s="42"/>
      <c r="M255" s="42"/>
      <c r="N255" s="42"/>
      <c r="O255" s="42"/>
      <c r="P255" s="42"/>
      <c r="Q255" s="42"/>
    </row>
    <row r="256" spans="3:17" ht="19.649999999999999" customHeight="1" x14ac:dyDescent="0.3">
      <c r="C256" s="42"/>
      <c r="D256" s="42"/>
      <c r="F256" s="42"/>
      <c r="G256" s="79"/>
      <c r="H256" s="42"/>
      <c r="I256" s="42"/>
      <c r="J256" s="42"/>
      <c r="K256" s="42"/>
      <c r="L256" s="42"/>
      <c r="M256" s="42"/>
      <c r="N256" s="42"/>
      <c r="O256" s="42"/>
      <c r="P256" s="42"/>
      <c r="Q256" s="42"/>
    </row>
    <row r="257" spans="3:17" ht="19.649999999999999" customHeight="1" x14ac:dyDescent="0.3">
      <c r="C257" s="42"/>
      <c r="D257" s="42"/>
      <c r="F257" s="42"/>
      <c r="G257" s="79"/>
      <c r="H257" s="42"/>
      <c r="I257" s="42"/>
      <c r="J257" s="42"/>
      <c r="K257" s="42"/>
      <c r="L257" s="42"/>
      <c r="M257" s="42"/>
      <c r="N257" s="42"/>
      <c r="O257" s="42"/>
      <c r="P257" s="42"/>
      <c r="Q257" s="42"/>
    </row>
    <row r="258" spans="3:17" ht="19.649999999999999" customHeight="1" x14ac:dyDescent="0.3">
      <c r="C258" s="42"/>
      <c r="D258" s="42"/>
      <c r="F258" s="42"/>
      <c r="G258" s="79"/>
      <c r="H258" s="42"/>
      <c r="I258" s="42"/>
      <c r="J258" s="42"/>
      <c r="K258" s="42"/>
      <c r="L258" s="42"/>
      <c r="M258" s="42"/>
      <c r="N258" s="42"/>
      <c r="O258" s="42"/>
      <c r="P258" s="42"/>
      <c r="Q258" s="42"/>
    </row>
    <row r="259" spans="3:17" ht="19.649999999999999" customHeight="1" x14ac:dyDescent="0.3">
      <c r="C259" s="42"/>
      <c r="D259" s="42"/>
      <c r="F259" s="42"/>
      <c r="G259" s="79"/>
      <c r="H259" s="42"/>
      <c r="I259" s="42"/>
      <c r="J259" s="42"/>
      <c r="K259" s="42"/>
      <c r="L259" s="42"/>
      <c r="M259" s="42"/>
      <c r="N259" s="42"/>
      <c r="O259" s="42"/>
      <c r="P259" s="42"/>
      <c r="Q259" s="42"/>
    </row>
    <row r="260" spans="3:17" ht="19.649999999999999" customHeight="1" x14ac:dyDescent="0.3">
      <c r="C260" s="42"/>
      <c r="D260" s="42"/>
      <c r="F260" s="42"/>
      <c r="G260" s="79"/>
      <c r="H260" s="42"/>
      <c r="I260" s="42"/>
      <c r="J260" s="42"/>
      <c r="K260" s="42"/>
      <c r="L260" s="42"/>
      <c r="M260" s="42"/>
      <c r="N260" s="42"/>
      <c r="O260" s="42"/>
      <c r="P260" s="42"/>
      <c r="Q260" s="42"/>
    </row>
    <row r="261" spans="3:17" ht="19.649999999999999" customHeight="1" x14ac:dyDescent="0.3">
      <c r="C261" s="42"/>
      <c r="D261" s="42"/>
      <c r="F261" s="42"/>
      <c r="G261" s="79"/>
      <c r="H261" s="42"/>
      <c r="I261" s="42"/>
      <c r="J261" s="42"/>
      <c r="K261" s="42"/>
      <c r="L261" s="42"/>
      <c r="M261" s="42"/>
      <c r="N261" s="42"/>
      <c r="O261" s="42"/>
      <c r="P261" s="42"/>
      <c r="Q261" s="42"/>
    </row>
    <row r="262" spans="3:17" ht="19.649999999999999" customHeight="1" x14ac:dyDescent="0.3">
      <c r="C262" s="42"/>
      <c r="D262" s="42"/>
      <c r="F262" s="42"/>
      <c r="G262" s="79"/>
      <c r="H262" s="42"/>
      <c r="I262" s="42"/>
      <c r="J262" s="42"/>
      <c r="K262" s="42"/>
      <c r="L262" s="42"/>
      <c r="M262" s="42"/>
      <c r="N262" s="42"/>
      <c r="O262" s="42"/>
      <c r="P262" s="42"/>
      <c r="Q262" s="42"/>
    </row>
    <row r="263" spans="3:17" ht="19.649999999999999" customHeight="1" x14ac:dyDescent="0.3">
      <c r="C263" s="42"/>
      <c r="D263" s="42"/>
      <c r="F263" s="42"/>
      <c r="G263" s="79"/>
      <c r="H263" s="42"/>
      <c r="I263" s="42"/>
      <c r="J263" s="42"/>
      <c r="K263" s="42"/>
      <c r="L263" s="42"/>
      <c r="M263" s="42"/>
      <c r="N263" s="42"/>
      <c r="O263" s="42"/>
      <c r="P263" s="42"/>
      <c r="Q263" s="42"/>
    </row>
    <row r="264" spans="3:17" ht="19.649999999999999" customHeight="1" x14ac:dyDescent="0.3">
      <c r="C264" s="42"/>
      <c r="D264" s="42"/>
      <c r="F264" s="42"/>
      <c r="G264" s="79"/>
      <c r="H264" s="42"/>
      <c r="I264" s="42"/>
      <c r="J264" s="42"/>
      <c r="K264" s="42"/>
      <c r="L264" s="42"/>
      <c r="M264" s="42"/>
      <c r="N264" s="42"/>
      <c r="O264" s="42"/>
      <c r="P264" s="42"/>
      <c r="Q264" s="42"/>
    </row>
    <row r="265" spans="3:17" ht="19.649999999999999" customHeight="1" x14ac:dyDescent="0.3">
      <c r="C265" s="42"/>
      <c r="D265" s="42"/>
      <c r="F265" s="42"/>
      <c r="G265" s="79"/>
      <c r="H265" s="42"/>
      <c r="I265" s="42"/>
      <c r="J265" s="42"/>
      <c r="K265" s="42"/>
      <c r="L265" s="42"/>
      <c r="M265" s="42"/>
      <c r="N265" s="42"/>
      <c r="O265" s="42"/>
      <c r="P265" s="42"/>
      <c r="Q265" s="42"/>
    </row>
    <row r="266" spans="3:17" ht="19.649999999999999" customHeight="1" x14ac:dyDescent="0.3">
      <c r="C266" s="42"/>
      <c r="D266" s="42"/>
      <c r="F266" s="42"/>
      <c r="G266" s="79"/>
      <c r="H266" s="42"/>
      <c r="I266" s="42"/>
      <c r="J266" s="42"/>
      <c r="K266" s="42"/>
      <c r="L266" s="42"/>
      <c r="M266" s="42"/>
      <c r="N266" s="42"/>
      <c r="O266" s="42"/>
      <c r="P266" s="42"/>
      <c r="Q266" s="42"/>
    </row>
    <row r="267" spans="3:17" ht="19.649999999999999" customHeight="1" x14ac:dyDescent="0.3">
      <c r="C267" s="42"/>
      <c r="D267" s="42"/>
      <c r="F267" s="42"/>
      <c r="G267" s="79"/>
      <c r="H267" s="42"/>
      <c r="I267" s="42"/>
      <c r="J267" s="42"/>
      <c r="K267" s="42"/>
      <c r="L267" s="42"/>
      <c r="M267" s="42"/>
      <c r="N267" s="42"/>
      <c r="O267" s="42"/>
      <c r="P267" s="42"/>
      <c r="Q267" s="42"/>
    </row>
    <row r="268" spans="3:17" ht="19.649999999999999" customHeight="1" x14ac:dyDescent="0.3">
      <c r="C268" s="42"/>
      <c r="D268" s="42"/>
      <c r="F268" s="42"/>
      <c r="G268" s="79"/>
      <c r="H268" s="42"/>
      <c r="I268" s="42"/>
      <c r="J268" s="42"/>
      <c r="K268" s="42"/>
      <c r="L268" s="42"/>
      <c r="M268" s="42"/>
      <c r="N268" s="42"/>
      <c r="O268" s="42"/>
      <c r="P268" s="42"/>
      <c r="Q268" s="42"/>
    </row>
    <row r="269" spans="3:17" ht="19.649999999999999" customHeight="1" x14ac:dyDescent="0.3">
      <c r="C269" s="42"/>
      <c r="D269" s="42"/>
      <c r="F269" s="42"/>
      <c r="G269" s="79"/>
      <c r="H269" s="42"/>
      <c r="I269" s="42"/>
      <c r="J269" s="42"/>
      <c r="K269" s="42"/>
      <c r="L269" s="42"/>
      <c r="M269" s="42"/>
      <c r="N269" s="42"/>
      <c r="O269" s="42"/>
      <c r="P269" s="42"/>
      <c r="Q269" s="42"/>
    </row>
    <row r="270" spans="3:17" ht="19.649999999999999" customHeight="1" x14ac:dyDescent="0.3">
      <c r="C270" s="42"/>
      <c r="D270" s="42"/>
      <c r="F270" s="42"/>
      <c r="G270" s="79"/>
      <c r="H270" s="42"/>
      <c r="I270" s="42"/>
      <c r="J270" s="42"/>
      <c r="K270" s="42"/>
      <c r="L270" s="42"/>
      <c r="M270" s="42"/>
      <c r="N270" s="42"/>
      <c r="O270" s="42"/>
      <c r="P270" s="42"/>
      <c r="Q270" s="42"/>
    </row>
    <row r="271" spans="3:17" ht="19.649999999999999" customHeight="1" x14ac:dyDescent="0.3">
      <c r="C271" s="42"/>
      <c r="D271" s="42"/>
      <c r="F271" s="42"/>
      <c r="G271" s="79"/>
      <c r="H271" s="42"/>
      <c r="I271" s="42"/>
      <c r="J271" s="42"/>
      <c r="K271" s="42"/>
      <c r="L271" s="42"/>
      <c r="M271" s="42"/>
      <c r="N271" s="42"/>
      <c r="O271" s="42"/>
      <c r="P271" s="42"/>
      <c r="Q271" s="42"/>
    </row>
    <row r="272" spans="3:17" ht="19.649999999999999" customHeight="1" x14ac:dyDescent="0.3">
      <c r="C272" s="42"/>
      <c r="D272" s="42"/>
      <c r="F272" s="42"/>
      <c r="G272" s="79"/>
      <c r="H272" s="42"/>
      <c r="I272" s="42"/>
      <c r="J272" s="42"/>
      <c r="K272" s="42"/>
      <c r="L272" s="42"/>
      <c r="M272" s="42"/>
      <c r="N272" s="42"/>
      <c r="O272" s="42"/>
      <c r="P272" s="42"/>
      <c r="Q272" s="42"/>
    </row>
    <row r="273" spans="3:17" ht="19.649999999999999" customHeight="1" x14ac:dyDescent="0.3">
      <c r="C273" s="42"/>
      <c r="D273" s="42"/>
      <c r="F273" s="42"/>
      <c r="G273" s="79"/>
      <c r="H273" s="42"/>
      <c r="I273" s="42"/>
      <c r="J273" s="42"/>
      <c r="K273" s="42"/>
      <c r="L273" s="42"/>
      <c r="M273" s="42"/>
      <c r="N273" s="42"/>
      <c r="O273" s="42"/>
      <c r="P273" s="42"/>
      <c r="Q273" s="42"/>
    </row>
    <row r="274" spans="3:17" ht="19.649999999999999" customHeight="1" x14ac:dyDescent="0.3">
      <c r="C274" s="42"/>
      <c r="D274" s="42"/>
      <c r="F274" s="42"/>
      <c r="G274" s="79"/>
      <c r="H274" s="42"/>
      <c r="I274" s="42"/>
      <c r="J274" s="42"/>
      <c r="K274" s="42"/>
      <c r="L274" s="42"/>
      <c r="M274" s="42"/>
      <c r="N274" s="42"/>
      <c r="O274" s="42"/>
      <c r="P274" s="42"/>
      <c r="Q274" s="42"/>
    </row>
    <row r="275" spans="3:17" ht="19.649999999999999" customHeight="1" x14ac:dyDescent="0.3">
      <c r="C275" s="42"/>
      <c r="D275" s="42"/>
      <c r="F275" s="42"/>
      <c r="G275" s="79"/>
      <c r="H275" s="42"/>
      <c r="I275" s="42"/>
      <c r="J275" s="42"/>
      <c r="K275" s="42"/>
      <c r="L275" s="42"/>
      <c r="M275" s="42"/>
      <c r="N275" s="42"/>
      <c r="O275" s="42"/>
      <c r="P275" s="42"/>
      <c r="Q275" s="42"/>
    </row>
    <row r="276" spans="3:17" ht="19.649999999999999" customHeight="1" x14ac:dyDescent="0.3">
      <c r="C276" s="42"/>
      <c r="D276" s="42"/>
      <c r="F276" s="42"/>
      <c r="G276" s="79"/>
      <c r="H276" s="42"/>
      <c r="I276" s="42"/>
      <c r="J276" s="42"/>
      <c r="K276" s="42"/>
      <c r="L276" s="42"/>
      <c r="M276" s="42"/>
      <c r="N276" s="42"/>
      <c r="O276" s="42"/>
      <c r="P276" s="42"/>
      <c r="Q276" s="42"/>
    </row>
    <row r="277" spans="3:17" ht="19.649999999999999" customHeight="1" x14ac:dyDescent="0.3">
      <c r="C277" s="42"/>
      <c r="D277" s="42"/>
      <c r="F277" s="42"/>
      <c r="G277" s="79"/>
      <c r="H277" s="42"/>
      <c r="I277" s="42"/>
      <c r="J277" s="42"/>
      <c r="K277" s="42"/>
      <c r="L277" s="42"/>
      <c r="M277" s="42"/>
      <c r="N277" s="42"/>
      <c r="O277" s="42"/>
      <c r="P277" s="42"/>
      <c r="Q277" s="42"/>
    </row>
    <row r="278" spans="3:17" ht="19.649999999999999" customHeight="1" x14ac:dyDescent="0.3">
      <c r="C278" s="42"/>
      <c r="D278" s="42"/>
      <c r="F278" s="42"/>
      <c r="G278" s="79"/>
      <c r="H278" s="42"/>
      <c r="I278" s="42"/>
      <c r="J278" s="42"/>
      <c r="K278" s="42"/>
      <c r="L278" s="42"/>
      <c r="M278" s="42"/>
      <c r="N278" s="42"/>
      <c r="O278" s="42"/>
      <c r="P278" s="42"/>
      <c r="Q278" s="42"/>
    </row>
    <row r="279" spans="3:17" ht="19.649999999999999" customHeight="1" x14ac:dyDescent="0.3">
      <c r="C279" s="42"/>
      <c r="D279" s="42"/>
      <c r="F279" s="42"/>
      <c r="G279" s="79"/>
      <c r="H279" s="42"/>
      <c r="I279" s="42"/>
      <c r="J279" s="42"/>
      <c r="K279" s="42"/>
      <c r="L279" s="42"/>
      <c r="M279" s="42"/>
      <c r="N279" s="42"/>
      <c r="O279" s="42"/>
      <c r="P279" s="42"/>
      <c r="Q279" s="42"/>
    </row>
    <row r="280" spans="3:17" ht="19.649999999999999" customHeight="1" x14ac:dyDescent="0.3">
      <c r="C280" s="42"/>
      <c r="D280" s="42"/>
      <c r="F280" s="42"/>
      <c r="G280" s="79"/>
      <c r="H280" s="42"/>
      <c r="I280" s="42"/>
      <c r="J280" s="42"/>
      <c r="K280" s="42"/>
      <c r="L280" s="42"/>
      <c r="M280" s="42"/>
      <c r="N280" s="42"/>
      <c r="O280" s="42"/>
      <c r="P280" s="42"/>
      <c r="Q280" s="42"/>
    </row>
    <row r="281" spans="3:17" ht="19.649999999999999" customHeight="1" x14ac:dyDescent="0.3">
      <c r="C281" s="42"/>
      <c r="D281" s="42"/>
      <c r="F281" s="42"/>
      <c r="G281" s="79"/>
      <c r="H281" s="42"/>
      <c r="I281" s="42"/>
      <c r="J281" s="42"/>
      <c r="K281" s="42"/>
      <c r="L281" s="42"/>
      <c r="M281" s="42"/>
      <c r="N281" s="42"/>
      <c r="O281" s="42"/>
      <c r="P281" s="42"/>
      <c r="Q281" s="42"/>
    </row>
    <row r="282" spans="3:17" ht="19.649999999999999" customHeight="1" x14ac:dyDescent="0.3">
      <c r="C282" s="42"/>
      <c r="D282" s="42"/>
      <c r="F282" s="42"/>
      <c r="G282" s="79"/>
      <c r="H282" s="42"/>
      <c r="I282" s="42"/>
      <c r="J282" s="42"/>
      <c r="K282" s="42"/>
      <c r="L282" s="42"/>
      <c r="M282" s="42"/>
      <c r="N282" s="42"/>
      <c r="O282" s="42"/>
      <c r="P282" s="42"/>
      <c r="Q282" s="42"/>
    </row>
    <row r="283" spans="3:17" ht="19.649999999999999" customHeight="1" x14ac:dyDescent="0.3">
      <c r="C283" s="42"/>
      <c r="D283" s="42"/>
      <c r="F283" s="42"/>
      <c r="G283" s="79"/>
      <c r="H283" s="42"/>
      <c r="I283" s="42"/>
      <c r="J283" s="42"/>
      <c r="K283" s="42"/>
      <c r="L283" s="42"/>
      <c r="M283" s="42"/>
      <c r="N283" s="42"/>
      <c r="O283" s="42"/>
      <c r="P283" s="42"/>
      <c r="Q283" s="42"/>
    </row>
    <row r="284" spans="3:17" ht="19.649999999999999" customHeight="1" x14ac:dyDescent="0.3">
      <c r="C284" s="42"/>
      <c r="D284" s="42"/>
      <c r="F284" s="42"/>
      <c r="G284" s="79"/>
      <c r="H284" s="42"/>
      <c r="I284" s="42"/>
      <c r="J284" s="42"/>
      <c r="K284" s="42"/>
      <c r="L284" s="42"/>
      <c r="M284" s="42"/>
      <c r="N284" s="42"/>
      <c r="O284" s="42"/>
      <c r="P284" s="42"/>
      <c r="Q284" s="42"/>
    </row>
    <row r="285" spans="3:17" ht="19.649999999999999" customHeight="1" x14ac:dyDescent="0.3">
      <c r="C285" s="42"/>
      <c r="D285" s="42"/>
      <c r="F285" s="42"/>
      <c r="G285" s="79"/>
      <c r="H285" s="42"/>
      <c r="I285" s="42"/>
      <c r="J285" s="42"/>
      <c r="K285" s="42"/>
      <c r="L285" s="42"/>
      <c r="M285" s="42"/>
      <c r="N285" s="42"/>
      <c r="O285" s="42"/>
      <c r="P285" s="42"/>
      <c r="Q285" s="42"/>
    </row>
    <row r="286" spans="3:17" ht="19.649999999999999" customHeight="1" x14ac:dyDescent="0.3">
      <c r="C286" s="42"/>
      <c r="D286" s="42"/>
      <c r="F286" s="42"/>
      <c r="G286" s="79"/>
      <c r="H286" s="42"/>
      <c r="I286" s="42"/>
      <c r="J286" s="42"/>
      <c r="K286" s="42"/>
      <c r="L286" s="42"/>
      <c r="M286" s="42"/>
      <c r="N286" s="42"/>
      <c r="O286" s="42"/>
      <c r="P286" s="42"/>
      <c r="Q286" s="42"/>
    </row>
    <row r="287" spans="3:17" ht="19.649999999999999" customHeight="1" x14ac:dyDescent="0.3">
      <c r="C287" s="42"/>
      <c r="D287" s="42"/>
      <c r="F287" s="42"/>
      <c r="G287" s="79"/>
      <c r="H287" s="42"/>
      <c r="I287" s="42"/>
      <c r="J287" s="42"/>
      <c r="K287" s="42"/>
      <c r="L287" s="42"/>
      <c r="M287" s="42"/>
      <c r="N287" s="42"/>
      <c r="O287" s="42"/>
      <c r="P287" s="42"/>
      <c r="Q287" s="42"/>
    </row>
    <row r="288" spans="3:17" ht="19.649999999999999" customHeight="1" x14ac:dyDescent="0.3">
      <c r="C288" s="42"/>
      <c r="D288" s="42"/>
      <c r="F288" s="42"/>
      <c r="G288" s="79"/>
      <c r="H288" s="42"/>
      <c r="I288" s="42"/>
      <c r="J288" s="42"/>
      <c r="K288" s="42"/>
      <c r="L288" s="42"/>
      <c r="M288" s="42"/>
      <c r="N288" s="42"/>
      <c r="O288" s="42"/>
      <c r="P288" s="42"/>
      <c r="Q288" s="42"/>
    </row>
    <row r="289" spans="3:17" ht="19.649999999999999" customHeight="1" x14ac:dyDescent="0.3">
      <c r="C289" s="42"/>
      <c r="D289" s="42"/>
      <c r="F289" s="42"/>
      <c r="G289" s="79"/>
      <c r="H289" s="42"/>
      <c r="I289" s="42"/>
      <c r="J289" s="42"/>
      <c r="K289" s="42"/>
      <c r="L289" s="42"/>
      <c r="M289" s="42"/>
      <c r="N289" s="42"/>
      <c r="O289" s="42"/>
      <c r="P289" s="42"/>
      <c r="Q289" s="42"/>
    </row>
    <row r="290" spans="3:17" ht="19.649999999999999" customHeight="1" x14ac:dyDescent="0.3">
      <c r="C290" s="42"/>
      <c r="D290" s="42"/>
      <c r="F290" s="42"/>
      <c r="G290" s="79"/>
      <c r="H290" s="42"/>
      <c r="I290" s="42"/>
      <c r="J290" s="42"/>
      <c r="K290" s="42"/>
      <c r="L290" s="42"/>
      <c r="M290" s="42"/>
      <c r="N290" s="42"/>
      <c r="O290" s="42"/>
      <c r="P290" s="42"/>
      <c r="Q290" s="42"/>
    </row>
    <row r="291" spans="3:17" ht="19.649999999999999" customHeight="1" x14ac:dyDescent="0.3">
      <c r="C291" s="42"/>
      <c r="D291" s="42"/>
      <c r="F291" s="42"/>
      <c r="G291" s="79"/>
      <c r="H291" s="42"/>
      <c r="I291" s="42"/>
      <c r="J291" s="42"/>
      <c r="K291" s="42"/>
      <c r="L291" s="42"/>
      <c r="M291" s="42"/>
      <c r="N291" s="42"/>
      <c r="O291" s="42"/>
      <c r="P291" s="42"/>
      <c r="Q291" s="42"/>
    </row>
    <row r="292" spans="3:17" ht="19.649999999999999" customHeight="1" x14ac:dyDescent="0.3">
      <c r="C292" s="42"/>
      <c r="D292" s="42"/>
      <c r="F292" s="42"/>
      <c r="G292" s="79"/>
      <c r="H292" s="42"/>
      <c r="I292" s="42"/>
      <c r="J292" s="42"/>
      <c r="K292" s="42"/>
      <c r="L292" s="42"/>
      <c r="M292" s="42"/>
      <c r="N292" s="42"/>
      <c r="O292" s="42"/>
      <c r="P292" s="42"/>
      <c r="Q292" s="42"/>
    </row>
    <row r="293" spans="3:17" ht="19.649999999999999" customHeight="1" x14ac:dyDescent="0.3">
      <c r="C293" s="42"/>
      <c r="D293" s="42"/>
      <c r="F293" s="42"/>
      <c r="G293" s="79"/>
      <c r="H293" s="42"/>
      <c r="I293" s="42"/>
      <c r="J293" s="42"/>
      <c r="K293" s="42"/>
      <c r="L293" s="42"/>
      <c r="M293" s="42"/>
      <c r="N293" s="42"/>
      <c r="O293" s="42"/>
      <c r="P293" s="42"/>
      <c r="Q293" s="42"/>
    </row>
    <row r="294" spans="3:17" ht="19.649999999999999" customHeight="1" x14ac:dyDescent="0.3">
      <c r="C294" s="42"/>
      <c r="D294" s="42"/>
      <c r="F294" s="42"/>
      <c r="G294" s="79"/>
      <c r="H294" s="42"/>
      <c r="I294" s="42"/>
      <c r="J294" s="42"/>
      <c r="K294" s="42"/>
      <c r="L294" s="42"/>
      <c r="M294" s="42"/>
      <c r="N294" s="42"/>
      <c r="O294" s="42"/>
      <c r="P294" s="42"/>
      <c r="Q294" s="42"/>
    </row>
    <row r="295" spans="3:17" ht="19.649999999999999" customHeight="1" x14ac:dyDescent="0.3">
      <c r="C295" s="42"/>
      <c r="D295" s="42"/>
      <c r="F295" s="42"/>
      <c r="G295" s="79"/>
      <c r="H295" s="42"/>
      <c r="I295" s="42"/>
      <c r="J295" s="42"/>
      <c r="K295" s="42"/>
      <c r="L295" s="42"/>
      <c r="M295" s="42"/>
      <c r="N295" s="42"/>
      <c r="O295" s="42"/>
      <c r="P295" s="42"/>
      <c r="Q295" s="42"/>
    </row>
    <row r="296" spans="3:17" ht="19.649999999999999" customHeight="1" x14ac:dyDescent="0.3">
      <c r="C296" s="42"/>
      <c r="D296" s="42"/>
      <c r="F296" s="42"/>
      <c r="G296" s="79"/>
      <c r="H296" s="42"/>
      <c r="I296" s="42"/>
      <c r="J296" s="42"/>
      <c r="K296" s="42"/>
      <c r="L296" s="42"/>
      <c r="M296" s="42"/>
      <c r="N296" s="42"/>
      <c r="O296" s="42"/>
      <c r="P296" s="42"/>
      <c r="Q296" s="42"/>
    </row>
    <row r="297" spans="3:17" ht="19.649999999999999" customHeight="1" x14ac:dyDescent="0.3">
      <c r="C297" s="42"/>
      <c r="D297" s="42"/>
      <c r="F297" s="42"/>
      <c r="G297" s="79"/>
      <c r="H297" s="42"/>
      <c r="I297" s="42"/>
      <c r="J297" s="42"/>
      <c r="K297" s="42"/>
      <c r="L297" s="42"/>
      <c r="M297" s="42"/>
      <c r="N297" s="42"/>
      <c r="O297" s="42"/>
      <c r="P297" s="42"/>
      <c r="Q297" s="42"/>
    </row>
    <row r="298" spans="3:17" ht="19.649999999999999" customHeight="1" x14ac:dyDescent="0.3">
      <c r="C298" s="42"/>
      <c r="D298" s="42"/>
      <c r="F298" s="42"/>
      <c r="G298" s="79"/>
      <c r="H298" s="42"/>
      <c r="I298" s="42"/>
      <c r="J298" s="42"/>
      <c r="K298" s="42"/>
      <c r="L298" s="42"/>
      <c r="M298" s="42"/>
      <c r="N298" s="42"/>
      <c r="O298" s="42"/>
      <c r="P298" s="42"/>
      <c r="Q298" s="42"/>
    </row>
    <row r="299" spans="3:17" ht="19.649999999999999" customHeight="1" x14ac:dyDescent="0.3">
      <c r="C299" s="42"/>
      <c r="D299" s="42"/>
      <c r="F299" s="42"/>
      <c r="G299" s="79"/>
      <c r="H299" s="42"/>
      <c r="I299" s="42"/>
      <c r="J299" s="42"/>
      <c r="K299" s="42"/>
      <c r="L299" s="42"/>
      <c r="M299" s="42"/>
      <c r="N299" s="42"/>
      <c r="O299" s="42"/>
      <c r="P299" s="42"/>
      <c r="Q299" s="42"/>
    </row>
    <row r="300" spans="3:17" ht="19.649999999999999" customHeight="1" x14ac:dyDescent="0.3">
      <c r="C300" s="42"/>
      <c r="D300" s="42"/>
      <c r="F300" s="42"/>
      <c r="G300" s="79"/>
      <c r="H300" s="42"/>
      <c r="I300" s="42"/>
      <c r="J300" s="42"/>
      <c r="K300" s="42"/>
      <c r="L300" s="42"/>
      <c r="M300" s="42"/>
      <c r="N300" s="42"/>
      <c r="O300" s="42"/>
      <c r="P300" s="42"/>
      <c r="Q300" s="42"/>
    </row>
    <row r="301" spans="3:17" ht="19.649999999999999" customHeight="1" x14ac:dyDescent="0.3">
      <c r="C301" s="42"/>
      <c r="D301" s="42"/>
      <c r="F301" s="42"/>
      <c r="G301" s="79"/>
      <c r="H301" s="42"/>
      <c r="I301" s="42"/>
      <c r="J301" s="42"/>
      <c r="K301" s="42"/>
      <c r="L301" s="42"/>
      <c r="M301" s="42"/>
      <c r="N301" s="42"/>
      <c r="O301" s="42"/>
      <c r="P301" s="42"/>
      <c r="Q301" s="42"/>
    </row>
    <row r="302" spans="3:17" ht="19.649999999999999" customHeight="1" x14ac:dyDescent="0.3">
      <c r="C302" s="42"/>
      <c r="D302" s="42"/>
      <c r="F302" s="42"/>
      <c r="G302" s="79"/>
      <c r="H302" s="42"/>
      <c r="I302" s="42"/>
      <c r="J302" s="42"/>
      <c r="K302" s="42"/>
      <c r="L302" s="42"/>
      <c r="M302" s="42"/>
      <c r="N302" s="42"/>
      <c r="O302" s="42"/>
      <c r="P302" s="42"/>
      <c r="Q302" s="42"/>
    </row>
    <row r="303" spans="3:17" ht="19.649999999999999" customHeight="1" x14ac:dyDescent="0.3">
      <c r="C303" s="42"/>
      <c r="D303" s="42"/>
      <c r="F303" s="42"/>
      <c r="G303" s="79"/>
      <c r="H303" s="42"/>
      <c r="I303" s="42"/>
      <c r="J303" s="42"/>
      <c r="K303" s="42"/>
      <c r="L303" s="42"/>
      <c r="M303" s="42"/>
      <c r="N303" s="42"/>
      <c r="O303" s="42"/>
      <c r="P303" s="42"/>
      <c r="Q303" s="42"/>
    </row>
    <row r="304" spans="3:17" ht="19.649999999999999" customHeight="1" x14ac:dyDescent="0.3">
      <c r="C304" s="42"/>
      <c r="D304" s="42"/>
      <c r="F304" s="42"/>
      <c r="G304" s="79"/>
      <c r="H304" s="42"/>
      <c r="I304" s="42"/>
      <c r="J304" s="42"/>
      <c r="K304" s="42"/>
      <c r="L304" s="42"/>
      <c r="M304" s="42"/>
      <c r="N304" s="42"/>
      <c r="O304" s="42"/>
      <c r="P304" s="42"/>
      <c r="Q304" s="42"/>
    </row>
    <row r="305" spans="3:17" ht="19.649999999999999" customHeight="1" x14ac:dyDescent="0.3">
      <c r="C305" s="42"/>
      <c r="D305" s="42"/>
      <c r="F305" s="42"/>
      <c r="G305" s="79"/>
      <c r="H305" s="42"/>
      <c r="I305" s="42"/>
      <c r="J305" s="42"/>
      <c r="K305" s="42"/>
      <c r="L305" s="42"/>
      <c r="M305" s="42"/>
      <c r="N305" s="42"/>
      <c r="O305" s="42"/>
      <c r="P305" s="42"/>
      <c r="Q305" s="42"/>
    </row>
    <row r="306" spans="3:17" ht="19.649999999999999" customHeight="1" x14ac:dyDescent="0.3">
      <c r="C306" s="42"/>
      <c r="D306" s="42"/>
      <c r="F306" s="42"/>
      <c r="G306" s="79"/>
      <c r="H306" s="42"/>
      <c r="I306" s="42"/>
      <c r="J306" s="42"/>
      <c r="K306" s="42"/>
      <c r="L306" s="42"/>
      <c r="M306" s="42"/>
      <c r="N306" s="42"/>
      <c r="O306" s="42"/>
      <c r="P306" s="42"/>
      <c r="Q306" s="42"/>
    </row>
    <row r="307" spans="3:17" ht="19.649999999999999" customHeight="1" x14ac:dyDescent="0.3">
      <c r="C307" s="42"/>
      <c r="D307" s="42"/>
      <c r="F307" s="42"/>
      <c r="G307" s="79"/>
      <c r="H307" s="42"/>
      <c r="I307" s="42"/>
      <c r="J307" s="42"/>
      <c r="K307" s="42"/>
      <c r="L307" s="42"/>
      <c r="M307" s="42"/>
      <c r="N307" s="42"/>
      <c r="O307" s="42"/>
      <c r="P307" s="42"/>
      <c r="Q307" s="42"/>
    </row>
    <row r="308" spans="3:17" ht="19.649999999999999" customHeight="1" x14ac:dyDescent="0.3">
      <c r="C308" s="42"/>
      <c r="D308" s="42"/>
      <c r="F308" s="42"/>
      <c r="G308" s="79"/>
      <c r="H308" s="42"/>
      <c r="I308" s="42"/>
      <c r="J308" s="42"/>
      <c r="K308" s="42"/>
      <c r="L308" s="42"/>
      <c r="M308" s="42"/>
      <c r="N308" s="42"/>
      <c r="O308" s="42"/>
      <c r="P308" s="42"/>
      <c r="Q308" s="42"/>
    </row>
    <row r="309" spans="3:17" ht="19.649999999999999" customHeight="1" x14ac:dyDescent="0.3">
      <c r="C309" s="42"/>
      <c r="D309" s="42"/>
      <c r="F309" s="42"/>
      <c r="G309" s="79"/>
      <c r="H309" s="42"/>
      <c r="I309" s="42"/>
      <c r="J309" s="42"/>
      <c r="K309" s="42"/>
      <c r="L309" s="42"/>
      <c r="M309" s="42"/>
      <c r="N309" s="42"/>
      <c r="O309" s="42"/>
      <c r="P309" s="42"/>
      <c r="Q309" s="42"/>
    </row>
    <row r="310" spans="3:17" ht="19.649999999999999" customHeight="1" x14ac:dyDescent="0.3">
      <c r="C310" s="42"/>
      <c r="D310" s="42"/>
      <c r="F310" s="42"/>
      <c r="G310" s="79"/>
      <c r="H310" s="42"/>
      <c r="I310" s="42"/>
      <c r="J310" s="42"/>
      <c r="K310" s="42"/>
      <c r="L310" s="42"/>
      <c r="M310" s="42"/>
      <c r="N310" s="42"/>
      <c r="O310" s="42"/>
      <c r="P310" s="42"/>
      <c r="Q310" s="42"/>
    </row>
    <row r="311" spans="3:17" ht="19.649999999999999" customHeight="1" x14ac:dyDescent="0.3">
      <c r="C311" s="42"/>
      <c r="D311" s="42"/>
      <c r="F311" s="42"/>
      <c r="G311" s="79"/>
      <c r="H311" s="42"/>
      <c r="I311" s="42"/>
      <c r="J311" s="42"/>
      <c r="K311" s="42"/>
      <c r="L311" s="42"/>
      <c r="M311" s="42"/>
      <c r="N311" s="42"/>
      <c r="O311" s="42"/>
      <c r="P311" s="42"/>
      <c r="Q311" s="42"/>
    </row>
    <row r="312" spans="3:17" ht="19.649999999999999" customHeight="1" x14ac:dyDescent="0.3">
      <c r="C312" s="42"/>
      <c r="D312" s="42"/>
      <c r="F312" s="42"/>
      <c r="G312" s="79"/>
      <c r="H312" s="42"/>
      <c r="I312" s="42"/>
      <c r="J312" s="42"/>
      <c r="K312" s="42"/>
      <c r="L312" s="42"/>
      <c r="M312" s="42"/>
      <c r="N312" s="42"/>
      <c r="O312" s="42"/>
      <c r="P312" s="42"/>
      <c r="Q312" s="42"/>
    </row>
    <row r="313" spans="3:17" ht="19.649999999999999" customHeight="1" x14ac:dyDescent="0.3">
      <c r="C313" s="42"/>
      <c r="D313" s="42"/>
      <c r="F313" s="42"/>
      <c r="G313" s="79"/>
      <c r="H313" s="42"/>
      <c r="I313" s="42"/>
      <c r="J313" s="42"/>
      <c r="K313" s="42"/>
      <c r="L313" s="42"/>
      <c r="M313" s="42"/>
      <c r="N313" s="42"/>
      <c r="O313" s="42"/>
      <c r="P313" s="42"/>
      <c r="Q313" s="42"/>
    </row>
    <row r="314" spans="3:17" ht="19.649999999999999" customHeight="1" x14ac:dyDescent="0.3">
      <c r="C314" s="42"/>
      <c r="D314" s="42"/>
      <c r="F314" s="42"/>
      <c r="G314" s="79"/>
      <c r="H314" s="42"/>
      <c r="I314" s="42"/>
      <c r="J314" s="42"/>
      <c r="K314" s="42"/>
      <c r="L314" s="42"/>
      <c r="M314" s="42"/>
      <c r="N314" s="42"/>
      <c r="O314" s="42"/>
      <c r="P314" s="42"/>
      <c r="Q314" s="42"/>
    </row>
    <row r="315" spans="3:17" ht="19.649999999999999" customHeight="1" x14ac:dyDescent="0.3">
      <c r="C315" s="42"/>
      <c r="D315" s="42"/>
      <c r="F315" s="42"/>
      <c r="G315" s="79"/>
      <c r="H315" s="42"/>
      <c r="I315" s="42"/>
      <c r="J315" s="42"/>
      <c r="K315" s="42"/>
      <c r="L315" s="42"/>
      <c r="M315" s="42"/>
      <c r="N315" s="42"/>
      <c r="O315" s="42"/>
      <c r="P315" s="42"/>
      <c r="Q315" s="42"/>
    </row>
    <row r="316" spans="3:17" ht="19.649999999999999" customHeight="1" x14ac:dyDescent="0.3">
      <c r="C316" s="42"/>
      <c r="D316" s="42"/>
      <c r="F316" s="42"/>
      <c r="G316" s="79"/>
      <c r="H316" s="42"/>
      <c r="I316" s="42"/>
      <c r="J316" s="42"/>
      <c r="K316" s="42"/>
      <c r="L316" s="42"/>
      <c r="M316" s="42"/>
      <c r="N316" s="42"/>
      <c r="O316" s="42"/>
      <c r="P316" s="42"/>
      <c r="Q316" s="42"/>
    </row>
    <row r="317" spans="3:17" ht="19.649999999999999" customHeight="1" x14ac:dyDescent="0.3">
      <c r="C317" s="42"/>
      <c r="D317" s="42"/>
      <c r="F317" s="42"/>
      <c r="G317" s="79"/>
      <c r="H317" s="42"/>
      <c r="I317" s="42"/>
      <c r="J317" s="42"/>
      <c r="K317" s="42"/>
      <c r="L317" s="42"/>
      <c r="M317" s="42"/>
      <c r="N317" s="42"/>
      <c r="O317" s="42"/>
      <c r="P317" s="42"/>
      <c r="Q317" s="42"/>
    </row>
    <row r="318" spans="3:17" ht="19.649999999999999" customHeight="1" x14ac:dyDescent="0.3">
      <c r="C318" s="42"/>
      <c r="D318" s="42"/>
      <c r="F318" s="42"/>
      <c r="G318" s="79"/>
      <c r="H318" s="42"/>
      <c r="I318" s="42"/>
      <c r="J318" s="42"/>
      <c r="K318" s="42"/>
      <c r="L318" s="42"/>
      <c r="M318" s="42"/>
      <c r="N318" s="42"/>
      <c r="O318" s="42"/>
      <c r="P318" s="42"/>
      <c r="Q318" s="42"/>
    </row>
    <row r="319" spans="3:17" ht="19.649999999999999" customHeight="1" x14ac:dyDescent="0.3">
      <c r="C319" s="42"/>
      <c r="D319" s="42"/>
      <c r="F319" s="42"/>
      <c r="G319" s="79"/>
      <c r="H319" s="42"/>
      <c r="I319" s="42"/>
      <c r="J319" s="42"/>
      <c r="K319" s="42"/>
      <c r="L319" s="42"/>
      <c r="M319" s="42"/>
      <c r="N319" s="42"/>
      <c r="O319" s="42"/>
      <c r="P319" s="42"/>
      <c r="Q319" s="42"/>
    </row>
    <row r="320" spans="3:17" ht="19.649999999999999" customHeight="1" x14ac:dyDescent="0.3">
      <c r="C320" s="42"/>
      <c r="D320" s="42"/>
      <c r="F320" s="42"/>
      <c r="G320" s="79"/>
      <c r="H320" s="42"/>
      <c r="I320" s="42"/>
      <c r="J320" s="42"/>
      <c r="K320" s="42"/>
      <c r="L320" s="42"/>
      <c r="M320" s="42"/>
      <c r="N320" s="42"/>
      <c r="O320" s="42"/>
      <c r="P320" s="42"/>
      <c r="Q320" s="42"/>
    </row>
    <row r="321" spans="3:17" ht="19.649999999999999" customHeight="1" x14ac:dyDescent="0.3">
      <c r="C321" s="42"/>
      <c r="D321" s="42"/>
      <c r="F321" s="42"/>
      <c r="G321" s="79"/>
      <c r="H321" s="42"/>
      <c r="I321" s="42"/>
      <c r="J321" s="42"/>
      <c r="K321" s="42"/>
      <c r="L321" s="42"/>
      <c r="M321" s="42"/>
      <c r="N321" s="42"/>
      <c r="O321" s="42"/>
      <c r="P321" s="42"/>
      <c r="Q321" s="42"/>
    </row>
    <row r="322" spans="3:17" ht="19.649999999999999" customHeight="1" x14ac:dyDescent="0.3">
      <c r="C322" s="42"/>
      <c r="D322" s="42"/>
      <c r="F322" s="42"/>
      <c r="G322" s="79"/>
      <c r="H322" s="42"/>
      <c r="I322" s="42"/>
      <c r="J322" s="42"/>
      <c r="K322" s="42"/>
      <c r="L322" s="42"/>
      <c r="M322" s="42"/>
      <c r="N322" s="42"/>
      <c r="O322" s="42"/>
      <c r="P322" s="42"/>
      <c r="Q322" s="42"/>
    </row>
    <row r="323" spans="3:17" ht="19.649999999999999" customHeight="1" x14ac:dyDescent="0.3">
      <c r="C323" s="42"/>
      <c r="D323" s="42"/>
      <c r="F323" s="42"/>
      <c r="G323" s="79"/>
      <c r="H323" s="42"/>
      <c r="I323" s="42"/>
      <c r="J323" s="42"/>
      <c r="K323" s="42"/>
      <c r="L323" s="42"/>
      <c r="M323" s="42"/>
      <c r="N323" s="42"/>
      <c r="O323" s="42"/>
      <c r="P323" s="42"/>
      <c r="Q323" s="42"/>
    </row>
    <row r="324" spans="3:17" ht="19.649999999999999" customHeight="1" x14ac:dyDescent="0.3">
      <c r="C324" s="42"/>
      <c r="D324" s="42"/>
      <c r="F324" s="42"/>
      <c r="G324" s="79"/>
      <c r="H324" s="42"/>
      <c r="I324" s="42"/>
      <c r="J324" s="42"/>
      <c r="K324" s="42"/>
      <c r="L324" s="42"/>
      <c r="M324" s="42"/>
      <c r="N324" s="42"/>
      <c r="O324" s="42"/>
      <c r="P324" s="42"/>
      <c r="Q324" s="42"/>
    </row>
    <row r="325" spans="3:17" ht="19.649999999999999" customHeight="1" x14ac:dyDescent="0.3">
      <c r="C325" s="42"/>
      <c r="D325" s="42"/>
      <c r="F325" s="42"/>
      <c r="G325" s="79"/>
      <c r="H325" s="42"/>
      <c r="I325" s="42"/>
      <c r="J325" s="42"/>
      <c r="K325" s="42"/>
      <c r="L325" s="42"/>
      <c r="M325" s="42"/>
      <c r="N325" s="42"/>
      <c r="O325" s="42"/>
      <c r="P325" s="42"/>
      <c r="Q325" s="42"/>
    </row>
    <row r="326" spans="3:17" ht="19.649999999999999" customHeight="1" x14ac:dyDescent="0.3">
      <c r="C326" s="42"/>
      <c r="D326" s="42"/>
      <c r="F326" s="42"/>
      <c r="G326" s="79"/>
      <c r="H326" s="42"/>
      <c r="I326" s="42"/>
      <c r="J326" s="42"/>
      <c r="K326" s="42"/>
      <c r="L326" s="42"/>
      <c r="M326" s="42"/>
      <c r="N326" s="42"/>
      <c r="O326" s="42"/>
      <c r="P326" s="42"/>
      <c r="Q326" s="42"/>
    </row>
    <row r="327" spans="3:17" ht="19.649999999999999" customHeight="1" x14ac:dyDescent="0.3">
      <c r="C327" s="42"/>
      <c r="D327" s="42"/>
      <c r="F327" s="42"/>
      <c r="G327" s="79"/>
      <c r="H327" s="42"/>
      <c r="I327" s="42"/>
      <c r="J327" s="42"/>
      <c r="K327" s="42"/>
      <c r="L327" s="42"/>
      <c r="M327" s="42"/>
      <c r="N327" s="42"/>
      <c r="O327" s="42"/>
      <c r="P327" s="42"/>
      <c r="Q327" s="42"/>
    </row>
    <row r="328" spans="3:17" ht="19.649999999999999" customHeight="1" x14ac:dyDescent="0.3">
      <c r="C328" s="42"/>
      <c r="D328" s="42"/>
      <c r="F328" s="42"/>
      <c r="G328" s="79"/>
      <c r="H328" s="42"/>
      <c r="I328" s="42"/>
      <c r="J328" s="42"/>
      <c r="K328" s="42"/>
      <c r="L328" s="42"/>
      <c r="M328" s="42"/>
      <c r="N328" s="42"/>
      <c r="O328" s="42"/>
      <c r="P328" s="42"/>
      <c r="Q328" s="42"/>
    </row>
    <row r="329" spans="3:17" ht="19.649999999999999" customHeight="1" x14ac:dyDescent="0.3">
      <c r="C329" s="42"/>
      <c r="D329" s="42"/>
      <c r="F329" s="42"/>
      <c r="G329" s="79"/>
      <c r="H329" s="42"/>
      <c r="I329" s="42"/>
      <c r="J329" s="42"/>
      <c r="K329" s="42"/>
      <c r="L329" s="42"/>
      <c r="M329" s="42"/>
      <c r="N329" s="42"/>
      <c r="O329" s="42"/>
      <c r="P329" s="42"/>
      <c r="Q329" s="42"/>
    </row>
    <row r="330" spans="3:17" ht="19.649999999999999" customHeight="1" x14ac:dyDescent="0.3">
      <c r="C330" s="42"/>
      <c r="D330" s="42"/>
      <c r="F330" s="42"/>
      <c r="G330" s="79"/>
      <c r="H330" s="42"/>
      <c r="I330" s="42"/>
      <c r="J330" s="42"/>
      <c r="K330" s="42"/>
      <c r="L330" s="42"/>
      <c r="M330" s="42"/>
      <c r="N330" s="42"/>
      <c r="O330" s="42"/>
      <c r="P330" s="42"/>
      <c r="Q330" s="42"/>
    </row>
    <row r="331" spans="3:17" ht="19.649999999999999" customHeight="1" x14ac:dyDescent="0.3">
      <c r="C331" s="42"/>
      <c r="D331" s="42"/>
      <c r="F331" s="42"/>
      <c r="G331" s="79"/>
      <c r="H331" s="42"/>
      <c r="I331" s="42"/>
      <c r="J331" s="42"/>
      <c r="K331" s="42"/>
      <c r="L331" s="42"/>
      <c r="M331" s="42"/>
      <c r="N331" s="42"/>
      <c r="O331" s="42"/>
      <c r="P331" s="42"/>
      <c r="Q331" s="42"/>
    </row>
    <row r="332" spans="3:17" ht="19.649999999999999" customHeight="1" x14ac:dyDescent="0.3">
      <c r="C332" s="42"/>
      <c r="D332" s="42"/>
      <c r="F332" s="42"/>
      <c r="G332" s="79"/>
      <c r="H332" s="42"/>
      <c r="I332" s="42"/>
      <c r="J332" s="42"/>
      <c r="K332" s="42"/>
      <c r="L332" s="42"/>
      <c r="M332" s="42"/>
      <c r="N332" s="42"/>
      <c r="O332" s="42"/>
      <c r="P332" s="42"/>
      <c r="Q332" s="42"/>
    </row>
    <row r="333" spans="3:17" ht="19.649999999999999" customHeight="1" x14ac:dyDescent="0.3">
      <c r="C333" s="42"/>
      <c r="D333" s="42"/>
      <c r="F333" s="42"/>
      <c r="G333" s="79"/>
      <c r="H333" s="42"/>
      <c r="I333" s="42"/>
      <c r="J333" s="42"/>
      <c r="K333" s="42"/>
      <c r="L333" s="42"/>
      <c r="M333" s="42"/>
      <c r="N333" s="42"/>
      <c r="O333" s="42"/>
      <c r="P333" s="42"/>
      <c r="Q333" s="42"/>
    </row>
    <row r="334" spans="3:17" ht="19.649999999999999" customHeight="1" x14ac:dyDescent="0.3">
      <c r="C334" s="42"/>
      <c r="D334" s="42"/>
      <c r="F334" s="42"/>
      <c r="G334" s="79"/>
      <c r="H334" s="42"/>
      <c r="I334" s="42"/>
      <c r="J334" s="42"/>
      <c r="K334" s="42"/>
      <c r="L334" s="42"/>
      <c r="M334" s="42"/>
      <c r="N334" s="42"/>
      <c r="O334" s="42"/>
      <c r="P334" s="42"/>
      <c r="Q334" s="42"/>
    </row>
    <row r="335" spans="3:17" ht="19.649999999999999" customHeight="1" x14ac:dyDescent="0.3">
      <c r="C335" s="42"/>
      <c r="D335" s="42"/>
      <c r="F335" s="42"/>
      <c r="G335" s="79"/>
      <c r="H335" s="42"/>
      <c r="I335" s="42"/>
      <c r="J335" s="42"/>
      <c r="K335" s="42"/>
      <c r="L335" s="42"/>
      <c r="M335" s="42"/>
      <c r="N335" s="42"/>
      <c r="O335" s="42"/>
      <c r="P335" s="42"/>
      <c r="Q335" s="42"/>
    </row>
    <row r="336" spans="3:17" ht="19.649999999999999" customHeight="1" x14ac:dyDescent="0.3">
      <c r="C336" s="42"/>
      <c r="D336" s="42"/>
      <c r="F336" s="42"/>
      <c r="G336" s="79"/>
      <c r="H336" s="42"/>
      <c r="I336" s="42"/>
      <c r="J336" s="42"/>
      <c r="K336" s="42"/>
      <c r="L336" s="42"/>
      <c r="M336" s="42"/>
      <c r="N336" s="42"/>
      <c r="O336" s="42"/>
      <c r="P336" s="42"/>
      <c r="Q336" s="42"/>
    </row>
    <row r="337" spans="3:17" ht="19.649999999999999" customHeight="1" x14ac:dyDescent="0.3">
      <c r="C337" s="42"/>
      <c r="D337" s="42"/>
      <c r="F337" s="42"/>
      <c r="G337" s="79"/>
      <c r="H337" s="42"/>
      <c r="I337" s="42"/>
      <c r="J337" s="42"/>
      <c r="K337" s="42"/>
      <c r="L337" s="42"/>
      <c r="M337" s="42"/>
      <c r="N337" s="42"/>
      <c r="O337" s="42"/>
      <c r="P337" s="42"/>
      <c r="Q337" s="42"/>
    </row>
    <row r="338" spans="3:17" ht="19.649999999999999" customHeight="1" x14ac:dyDescent="0.3">
      <c r="C338" s="42"/>
      <c r="D338" s="42"/>
      <c r="F338" s="42"/>
      <c r="G338" s="79"/>
      <c r="H338" s="42"/>
      <c r="I338" s="42"/>
      <c r="J338" s="42"/>
      <c r="K338" s="42"/>
      <c r="L338" s="42"/>
      <c r="M338" s="42"/>
      <c r="N338" s="42"/>
      <c r="O338" s="42"/>
      <c r="P338" s="42"/>
      <c r="Q338" s="42"/>
    </row>
    <row r="339" spans="3:17" ht="19.649999999999999" customHeight="1" x14ac:dyDescent="0.3">
      <c r="C339" s="42"/>
      <c r="D339" s="42"/>
      <c r="F339" s="42"/>
      <c r="G339" s="79"/>
      <c r="H339" s="42"/>
      <c r="I339" s="42"/>
      <c r="J339" s="42"/>
      <c r="K339" s="42"/>
      <c r="L339" s="42"/>
      <c r="M339" s="42"/>
      <c r="N339" s="42"/>
      <c r="O339" s="42"/>
      <c r="P339" s="42"/>
      <c r="Q339" s="42"/>
    </row>
    <row r="340" spans="3:17" ht="19.649999999999999" customHeight="1" x14ac:dyDescent="0.3">
      <c r="C340" s="42"/>
      <c r="D340" s="42"/>
      <c r="F340" s="42"/>
      <c r="G340" s="79"/>
      <c r="H340" s="42"/>
      <c r="I340" s="42"/>
      <c r="J340" s="42"/>
      <c r="K340" s="42"/>
      <c r="L340" s="42"/>
      <c r="M340" s="42"/>
      <c r="N340" s="42"/>
      <c r="O340" s="42"/>
      <c r="P340" s="42"/>
      <c r="Q340" s="42"/>
    </row>
    <row r="341" spans="3:17" ht="19.649999999999999" customHeight="1" x14ac:dyDescent="0.3">
      <c r="C341" s="42"/>
      <c r="D341" s="42"/>
      <c r="F341" s="42"/>
      <c r="G341" s="79"/>
      <c r="H341" s="42"/>
      <c r="I341" s="42"/>
      <c r="J341" s="42"/>
      <c r="K341" s="42"/>
      <c r="L341" s="42"/>
      <c r="M341" s="42"/>
      <c r="N341" s="42"/>
      <c r="O341" s="42"/>
      <c r="P341" s="42"/>
      <c r="Q341" s="42"/>
    </row>
    <row r="342" spans="3:17" ht="19.649999999999999" customHeight="1" x14ac:dyDescent="0.3">
      <c r="C342" s="42"/>
      <c r="D342" s="42"/>
      <c r="F342" s="42"/>
      <c r="G342" s="79"/>
      <c r="H342" s="42"/>
      <c r="I342" s="42"/>
      <c r="J342" s="42"/>
      <c r="K342" s="42"/>
      <c r="L342" s="42"/>
      <c r="M342" s="42"/>
      <c r="N342" s="42"/>
      <c r="O342" s="42"/>
      <c r="P342" s="42"/>
      <c r="Q342" s="42"/>
    </row>
    <row r="343" spans="3:17" ht="19.649999999999999" customHeight="1" x14ac:dyDescent="0.3">
      <c r="C343" s="42"/>
      <c r="D343" s="42"/>
      <c r="F343" s="42"/>
      <c r="G343" s="79"/>
      <c r="H343" s="42"/>
      <c r="I343" s="42"/>
      <c r="J343" s="42"/>
      <c r="K343" s="42"/>
      <c r="L343" s="42"/>
      <c r="M343" s="42"/>
      <c r="N343" s="42"/>
      <c r="O343" s="42"/>
      <c r="P343" s="42"/>
      <c r="Q343" s="42"/>
    </row>
    <row r="344" spans="3:17" ht="19.649999999999999" customHeight="1" x14ac:dyDescent="0.3">
      <c r="C344" s="42"/>
      <c r="D344" s="42"/>
      <c r="F344" s="42"/>
      <c r="G344" s="79"/>
      <c r="H344" s="42"/>
      <c r="I344" s="42"/>
      <c r="J344" s="42"/>
      <c r="K344" s="42"/>
      <c r="L344" s="42"/>
      <c r="M344" s="42"/>
      <c r="N344" s="42"/>
      <c r="O344" s="42"/>
      <c r="P344" s="42"/>
      <c r="Q344" s="42"/>
    </row>
    <row r="345" spans="3:17" ht="19.649999999999999" customHeight="1" x14ac:dyDescent="0.3">
      <c r="C345" s="42"/>
      <c r="D345" s="42"/>
      <c r="F345" s="42"/>
      <c r="G345" s="79"/>
      <c r="H345" s="42"/>
      <c r="I345" s="42"/>
      <c r="J345" s="42"/>
      <c r="K345" s="42"/>
      <c r="L345" s="42"/>
      <c r="M345" s="42"/>
      <c r="N345" s="42"/>
      <c r="O345" s="42"/>
      <c r="P345" s="42"/>
      <c r="Q345" s="42"/>
    </row>
    <row r="346" spans="3:17" ht="19.649999999999999" customHeight="1" x14ac:dyDescent="0.3">
      <c r="C346" s="42"/>
      <c r="D346" s="42"/>
      <c r="F346" s="42"/>
      <c r="G346" s="79"/>
      <c r="H346" s="42"/>
      <c r="I346" s="42"/>
      <c r="J346" s="42"/>
      <c r="K346" s="42"/>
      <c r="L346" s="42"/>
      <c r="M346" s="42"/>
      <c r="N346" s="42"/>
      <c r="O346" s="42"/>
      <c r="P346" s="42"/>
      <c r="Q346" s="42"/>
    </row>
    <row r="347" spans="3:17" ht="19.649999999999999" customHeight="1" x14ac:dyDescent="0.3">
      <c r="C347" s="42"/>
      <c r="D347" s="42"/>
      <c r="F347" s="42"/>
      <c r="G347" s="79"/>
      <c r="H347" s="42"/>
      <c r="I347" s="42"/>
      <c r="J347" s="42"/>
      <c r="K347" s="42"/>
      <c r="L347" s="42"/>
      <c r="M347" s="42"/>
      <c r="N347" s="42"/>
      <c r="O347" s="42"/>
      <c r="P347" s="42"/>
      <c r="Q347" s="42"/>
    </row>
    <row r="348" spans="3:17" ht="19.649999999999999" customHeight="1" x14ac:dyDescent="0.3">
      <c r="C348" s="42"/>
      <c r="D348" s="42"/>
      <c r="F348" s="42"/>
      <c r="G348" s="79"/>
      <c r="H348" s="42"/>
      <c r="I348" s="42"/>
      <c r="J348" s="42"/>
      <c r="K348" s="42"/>
      <c r="L348" s="42"/>
      <c r="M348" s="42"/>
      <c r="N348" s="42"/>
      <c r="O348" s="42"/>
      <c r="P348" s="42"/>
      <c r="Q348" s="42"/>
    </row>
    <row r="349" spans="3:17" ht="19.649999999999999" customHeight="1" x14ac:dyDescent="0.3">
      <c r="C349" s="42"/>
      <c r="D349" s="42"/>
      <c r="F349" s="42"/>
      <c r="G349" s="79"/>
      <c r="H349" s="42"/>
      <c r="I349" s="42"/>
      <c r="J349" s="42"/>
      <c r="K349" s="42"/>
      <c r="L349" s="42"/>
      <c r="M349" s="42"/>
      <c r="N349" s="42"/>
      <c r="O349" s="42"/>
      <c r="P349" s="42"/>
      <c r="Q349" s="42"/>
    </row>
    <row r="350" spans="3:17" ht="19.649999999999999" customHeight="1" x14ac:dyDescent="0.3">
      <c r="C350" s="42"/>
      <c r="D350" s="42"/>
      <c r="F350" s="42"/>
      <c r="G350" s="79"/>
      <c r="H350" s="42"/>
      <c r="I350" s="42"/>
      <c r="J350" s="42"/>
      <c r="K350" s="42"/>
      <c r="L350" s="42"/>
      <c r="M350" s="42"/>
      <c r="N350" s="42"/>
      <c r="O350" s="42"/>
      <c r="P350" s="42"/>
      <c r="Q350" s="42"/>
    </row>
    <row r="351" spans="3:17" ht="19.649999999999999" customHeight="1" x14ac:dyDescent="0.3">
      <c r="C351" s="42"/>
      <c r="D351" s="42"/>
      <c r="F351" s="42"/>
      <c r="G351" s="79"/>
      <c r="H351" s="42"/>
      <c r="I351" s="42"/>
      <c r="J351" s="42"/>
      <c r="K351" s="42"/>
      <c r="L351" s="42"/>
      <c r="M351" s="42"/>
      <c r="N351" s="42"/>
      <c r="O351" s="42"/>
      <c r="P351" s="42"/>
      <c r="Q351" s="42"/>
    </row>
    <row r="352" spans="3:17" ht="19.649999999999999" customHeight="1" x14ac:dyDescent="0.3">
      <c r="C352" s="42"/>
      <c r="D352" s="42"/>
      <c r="F352" s="42"/>
      <c r="G352" s="79"/>
      <c r="H352" s="42"/>
      <c r="I352" s="42"/>
      <c r="J352" s="42"/>
      <c r="K352" s="42"/>
      <c r="L352" s="42"/>
      <c r="M352" s="42"/>
      <c r="N352" s="42"/>
      <c r="O352" s="42"/>
      <c r="P352" s="42"/>
      <c r="Q352" s="42"/>
    </row>
    <row r="353" spans="3:17" ht="19.649999999999999" customHeight="1" x14ac:dyDescent="0.3">
      <c r="C353" s="42"/>
      <c r="D353" s="42"/>
      <c r="F353" s="42"/>
      <c r="G353" s="79"/>
      <c r="H353" s="42"/>
      <c r="I353" s="42"/>
      <c r="J353" s="42"/>
      <c r="K353" s="42"/>
      <c r="L353" s="42"/>
      <c r="M353" s="42"/>
      <c r="N353" s="42"/>
      <c r="O353" s="42"/>
      <c r="P353" s="42"/>
      <c r="Q353" s="42"/>
    </row>
    <row r="354" spans="3:17" ht="19.649999999999999" customHeight="1" x14ac:dyDescent="0.3">
      <c r="C354" s="42"/>
      <c r="D354" s="42"/>
      <c r="F354" s="42"/>
      <c r="G354" s="79"/>
      <c r="H354" s="42"/>
      <c r="I354" s="42"/>
      <c r="J354" s="42"/>
      <c r="K354" s="42"/>
      <c r="L354" s="42"/>
      <c r="M354" s="42"/>
      <c r="N354" s="42"/>
      <c r="O354" s="42"/>
      <c r="P354" s="42"/>
      <c r="Q354" s="42"/>
    </row>
    <row r="355" spans="3:17" ht="19.649999999999999" customHeight="1" x14ac:dyDescent="0.3">
      <c r="C355" s="42"/>
      <c r="D355" s="42"/>
      <c r="F355" s="42"/>
      <c r="G355" s="79"/>
      <c r="H355" s="42"/>
      <c r="I355" s="42"/>
      <c r="J355" s="42"/>
      <c r="K355" s="42"/>
      <c r="L355" s="42"/>
      <c r="M355" s="42"/>
      <c r="N355" s="42"/>
      <c r="O355" s="42"/>
      <c r="P355" s="42"/>
      <c r="Q355" s="42"/>
    </row>
    <row r="356" spans="3:17" ht="19.649999999999999" customHeight="1" x14ac:dyDescent="0.3">
      <c r="C356" s="42"/>
      <c r="D356" s="42"/>
      <c r="F356" s="42"/>
      <c r="G356" s="79"/>
      <c r="H356" s="42"/>
      <c r="I356" s="42"/>
      <c r="J356" s="42"/>
      <c r="K356" s="42"/>
      <c r="L356" s="42"/>
      <c r="M356" s="42"/>
      <c r="N356" s="42"/>
      <c r="O356" s="42"/>
      <c r="P356" s="42"/>
      <c r="Q356" s="42"/>
    </row>
    <row r="357" spans="3:17" ht="19.649999999999999" customHeight="1" x14ac:dyDescent="0.3">
      <c r="C357" s="42"/>
      <c r="D357" s="42"/>
      <c r="F357" s="42"/>
      <c r="G357" s="79"/>
      <c r="H357" s="42"/>
      <c r="I357" s="42"/>
      <c r="J357" s="42"/>
      <c r="K357" s="42"/>
      <c r="L357" s="42"/>
      <c r="M357" s="42"/>
      <c r="N357" s="42"/>
      <c r="O357" s="42"/>
      <c r="P357" s="42"/>
      <c r="Q357" s="42"/>
    </row>
    <row r="358" spans="3:17" ht="19.649999999999999" customHeight="1" x14ac:dyDescent="0.3">
      <c r="C358" s="42"/>
      <c r="D358" s="42"/>
      <c r="F358" s="42"/>
      <c r="G358" s="79"/>
      <c r="H358" s="42"/>
      <c r="I358" s="42"/>
      <c r="J358" s="42"/>
      <c r="K358" s="42"/>
      <c r="L358" s="42"/>
      <c r="M358" s="42"/>
      <c r="N358" s="42"/>
      <c r="O358" s="42"/>
      <c r="P358" s="42"/>
      <c r="Q358" s="42"/>
    </row>
    <row r="359" spans="3:17" ht="19.649999999999999" customHeight="1" x14ac:dyDescent="0.3">
      <c r="C359" s="42"/>
      <c r="D359" s="42"/>
      <c r="F359" s="42"/>
      <c r="G359" s="79"/>
      <c r="H359" s="42"/>
      <c r="I359" s="42"/>
      <c r="J359" s="42"/>
      <c r="K359" s="42"/>
      <c r="L359" s="42"/>
      <c r="M359" s="42"/>
      <c r="N359" s="42"/>
      <c r="O359" s="42"/>
      <c r="P359" s="42"/>
      <c r="Q359" s="42"/>
    </row>
    <row r="360" spans="3:17" ht="19.649999999999999" customHeight="1" x14ac:dyDescent="0.3">
      <c r="C360" s="42"/>
      <c r="D360" s="42"/>
      <c r="F360" s="42"/>
      <c r="G360" s="79"/>
      <c r="H360" s="42"/>
      <c r="I360" s="42"/>
      <c r="J360" s="42"/>
      <c r="K360" s="42"/>
      <c r="L360" s="42"/>
      <c r="M360" s="42"/>
      <c r="N360" s="42"/>
      <c r="O360" s="42"/>
      <c r="P360" s="42"/>
      <c r="Q360" s="42"/>
    </row>
    <row r="361" spans="3:17" ht="19.649999999999999" customHeight="1" x14ac:dyDescent="0.3">
      <c r="C361" s="42"/>
      <c r="D361" s="42"/>
      <c r="F361" s="42"/>
      <c r="G361" s="79"/>
      <c r="H361" s="42"/>
      <c r="I361" s="42"/>
      <c r="J361" s="42"/>
      <c r="K361" s="42"/>
      <c r="L361" s="42"/>
      <c r="M361" s="42"/>
      <c r="N361" s="42"/>
      <c r="O361" s="42"/>
      <c r="P361" s="42"/>
      <c r="Q361" s="42"/>
    </row>
    <row r="362" spans="3:17" ht="19.649999999999999" customHeight="1" x14ac:dyDescent="0.3">
      <c r="C362" s="42"/>
      <c r="D362" s="42"/>
      <c r="F362" s="42"/>
      <c r="G362" s="79"/>
      <c r="H362" s="42"/>
      <c r="I362" s="42"/>
      <c r="J362" s="42"/>
      <c r="K362" s="42"/>
      <c r="L362" s="42"/>
      <c r="M362" s="42"/>
      <c r="N362" s="42"/>
      <c r="O362" s="42"/>
      <c r="P362" s="42"/>
      <c r="Q362" s="42"/>
    </row>
    <row r="363" spans="3:17" ht="19.649999999999999" customHeight="1" x14ac:dyDescent="0.3">
      <c r="C363" s="42"/>
      <c r="D363" s="42"/>
      <c r="F363" s="42"/>
      <c r="G363" s="79"/>
      <c r="H363" s="42"/>
      <c r="I363" s="42"/>
      <c r="J363" s="42"/>
      <c r="K363" s="42"/>
      <c r="L363" s="42"/>
      <c r="M363" s="42"/>
      <c r="N363" s="42"/>
      <c r="O363" s="42"/>
      <c r="P363" s="42"/>
      <c r="Q363" s="42"/>
    </row>
    <row r="364" spans="3:17" ht="19.649999999999999" customHeight="1" x14ac:dyDescent="0.3">
      <c r="C364" s="42"/>
      <c r="D364" s="42"/>
      <c r="F364" s="42"/>
      <c r="G364" s="79"/>
      <c r="H364" s="42"/>
      <c r="I364" s="42"/>
      <c r="J364" s="42"/>
      <c r="K364" s="42"/>
      <c r="L364" s="42"/>
      <c r="M364" s="42"/>
      <c r="N364" s="42"/>
      <c r="O364" s="42"/>
      <c r="P364" s="42"/>
      <c r="Q364" s="42"/>
    </row>
    <row r="365" spans="3:17" ht="19.649999999999999" customHeight="1" x14ac:dyDescent="0.3">
      <c r="C365" s="42"/>
      <c r="D365" s="42"/>
      <c r="F365" s="42"/>
      <c r="G365" s="79"/>
      <c r="H365" s="42"/>
      <c r="I365" s="42"/>
      <c r="J365" s="42"/>
      <c r="K365" s="42"/>
      <c r="L365" s="42"/>
      <c r="M365" s="42"/>
      <c r="N365" s="42"/>
      <c r="O365" s="42"/>
      <c r="P365" s="42"/>
      <c r="Q365" s="42"/>
    </row>
    <row r="366" spans="3:17" ht="19.649999999999999" customHeight="1" x14ac:dyDescent="0.3">
      <c r="C366" s="42"/>
      <c r="D366" s="42"/>
      <c r="F366" s="42"/>
      <c r="G366" s="79"/>
      <c r="H366" s="42"/>
      <c r="I366" s="42"/>
      <c r="J366" s="42"/>
      <c r="K366" s="42"/>
      <c r="L366" s="42"/>
      <c r="M366" s="42"/>
      <c r="N366" s="42"/>
      <c r="O366" s="42"/>
      <c r="P366" s="42"/>
      <c r="Q366" s="42"/>
    </row>
    <row r="367" spans="3:17" ht="19.649999999999999" customHeight="1" x14ac:dyDescent="0.3">
      <c r="C367" s="42"/>
      <c r="D367" s="42"/>
      <c r="F367" s="42"/>
      <c r="G367" s="79"/>
      <c r="H367" s="42"/>
      <c r="I367" s="42"/>
      <c r="J367" s="42"/>
      <c r="K367" s="42"/>
      <c r="L367" s="42"/>
      <c r="M367" s="42"/>
      <c r="N367" s="42"/>
      <c r="O367" s="42"/>
      <c r="P367" s="42"/>
      <c r="Q367" s="42"/>
    </row>
    <row r="368" spans="3:17" ht="19.649999999999999" customHeight="1" x14ac:dyDescent="0.3">
      <c r="C368" s="42"/>
      <c r="D368" s="42"/>
      <c r="F368" s="42"/>
      <c r="G368" s="79"/>
      <c r="H368" s="42"/>
      <c r="I368" s="42"/>
      <c r="J368" s="42"/>
      <c r="K368" s="42"/>
      <c r="L368" s="42"/>
      <c r="M368" s="42"/>
      <c r="N368" s="42"/>
      <c r="O368" s="42"/>
      <c r="P368" s="42"/>
      <c r="Q368" s="42"/>
    </row>
    <row r="369" spans="3:17" ht="19.649999999999999" customHeight="1" x14ac:dyDescent="0.3">
      <c r="C369" s="42"/>
      <c r="D369" s="42"/>
      <c r="F369" s="42"/>
      <c r="G369" s="79"/>
      <c r="H369" s="42"/>
      <c r="I369" s="42"/>
      <c r="J369" s="42"/>
      <c r="K369" s="42"/>
      <c r="L369" s="42"/>
      <c r="M369" s="42"/>
      <c r="N369" s="42"/>
      <c r="O369" s="42"/>
      <c r="P369" s="42"/>
      <c r="Q369" s="42"/>
    </row>
    <row r="370" spans="3:17" ht="19.649999999999999" customHeight="1" x14ac:dyDescent="0.3">
      <c r="C370" s="42"/>
      <c r="D370" s="42"/>
      <c r="F370" s="42"/>
      <c r="G370" s="79"/>
      <c r="H370" s="42"/>
      <c r="I370" s="42"/>
      <c r="J370" s="42"/>
      <c r="K370" s="42"/>
      <c r="L370" s="42"/>
      <c r="M370" s="42"/>
      <c r="N370" s="42"/>
      <c r="O370" s="42"/>
      <c r="P370" s="42"/>
      <c r="Q370" s="42"/>
    </row>
    <row r="371" spans="3:17" ht="19.649999999999999" customHeight="1" x14ac:dyDescent="0.3">
      <c r="C371" s="42"/>
      <c r="D371" s="42"/>
      <c r="F371" s="42"/>
      <c r="G371" s="79"/>
      <c r="H371" s="42"/>
      <c r="I371" s="42"/>
      <c r="J371" s="42"/>
      <c r="K371" s="42"/>
      <c r="L371" s="42"/>
      <c r="M371" s="42"/>
      <c r="N371" s="42"/>
      <c r="O371" s="42"/>
      <c r="P371" s="42"/>
      <c r="Q371" s="42"/>
    </row>
    <row r="372" spans="3:17" ht="19.649999999999999" customHeight="1" x14ac:dyDescent="0.3">
      <c r="C372" s="42"/>
      <c r="D372" s="42"/>
      <c r="F372" s="42"/>
      <c r="G372" s="79"/>
      <c r="H372" s="42"/>
      <c r="I372" s="42"/>
      <c r="J372" s="42"/>
      <c r="K372" s="42"/>
      <c r="L372" s="42"/>
      <c r="M372" s="42"/>
      <c r="N372" s="42"/>
      <c r="O372" s="42"/>
      <c r="P372" s="42"/>
      <c r="Q372" s="42"/>
    </row>
    <row r="373" spans="3:17" ht="19.649999999999999" customHeight="1" x14ac:dyDescent="0.3">
      <c r="C373" s="42"/>
      <c r="D373" s="42"/>
      <c r="F373" s="42"/>
      <c r="G373" s="79"/>
      <c r="H373" s="42"/>
      <c r="I373" s="42"/>
      <c r="J373" s="42"/>
      <c r="K373" s="42"/>
      <c r="L373" s="42"/>
      <c r="M373" s="42"/>
      <c r="N373" s="42"/>
      <c r="O373" s="42"/>
      <c r="P373" s="42"/>
      <c r="Q373" s="42"/>
    </row>
    <row r="374" spans="3:17" ht="19.649999999999999" customHeight="1" x14ac:dyDescent="0.3">
      <c r="C374" s="42"/>
      <c r="D374" s="42"/>
      <c r="F374" s="42"/>
      <c r="G374" s="79"/>
      <c r="H374" s="42"/>
      <c r="I374" s="42"/>
      <c r="J374" s="42"/>
      <c r="K374" s="42"/>
      <c r="L374" s="42"/>
      <c r="M374" s="42"/>
      <c r="N374" s="42"/>
      <c r="O374" s="42"/>
      <c r="P374" s="42"/>
      <c r="Q374" s="42"/>
    </row>
    <row r="375" spans="3:17" ht="19.649999999999999" customHeight="1" x14ac:dyDescent="0.3">
      <c r="C375" s="42"/>
      <c r="D375" s="42"/>
      <c r="F375" s="42"/>
      <c r="G375" s="79"/>
      <c r="H375" s="42"/>
      <c r="I375" s="42"/>
      <c r="J375" s="42"/>
      <c r="K375" s="42"/>
      <c r="L375" s="42"/>
      <c r="M375" s="42"/>
      <c r="N375" s="42"/>
      <c r="O375" s="42"/>
      <c r="P375" s="42"/>
      <c r="Q375" s="42"/>
    </row>
    <row r="376" spans="3:17" ht="19.649999999999999" customHeight="1" x14ac:dyDescent="0.3">
      <c r="C376" s="42"/>
      <c r="D376" s="42"/>
      <c r="F376" s="42"/>
      <c r="G376" s="79"/>
      <c r="H376" s="42"/>
      <c r="I376" s="42"/>
      <c r="J376" s="42"/>
      <c r="K376" s="42"/>
      <c r="L376" s="42"/>
      <c r="M376" s="42"/>
      <c r="N376" s="42"/>
      <c r="O376" s="42"/>
      <c r="P376" s="42"/>
      <c r="Q376" s="42"/>
    </row>
    <row r="377" spans="3:17" ht="19.649999999999999" customHeight="1" x14ac:dyDescent="0.3">
      <c r="C377" s="42"/>
      <c r="D377" s="42"/>
      <c r="F377" s="42"/>
      <c r="G377" s="79"/>
      <c r="H377" s="42"/>
      <c r="I377" s="42"/>
      <c r="J377" s="42"/>
      <c r="K377" s="42"/>
      <c r="L377" s="42"/>
      <c r="M377" s="42"/>
      <c r="N377" s="42"/>
      <c r="O377" s="42"/>
      <c r="P377" s="42"/>
      <c r="Q377" s="42"/>
    </row>
    <row r="378" spans="3:17" ht="19.649999999999999" customHeight="1" x14ac:dyDescent="0.3">
      <c r="C378" s="42"/>
      <c r="D378" s="42"/>
      <c r="F378" s="42"/>
      <c r="G378" s="79"/>
      <c r="H378" s="42"/>
      <c r="I378" s="42"/>
      <c r="J378" s="42"/>
      <c r="K378" s="42"/>
      <c r="L378" s="42"/>
      <c r="M378" s="42"/>
      <c r="N378" s="42"/>
      <c r="O378" s="42"/>
      <c r="P378" s="42"/>
      <c r="Q378" s="42"/>
    </row>
    <row r="379" spans="3:17" ht="19.649999999999999" customHeight="1" x14ac:dyDescent="0.3">
      <c r="C379" s="42"/>
      <c r="D379" s="42"/>
      <c r="F379" s="42"/>
      <c r="G379" s="79"/>
      <c r="H379" s="42"/>
      <c r="I379" s="42"/>
      <c r="J379" s="42"/>
      <c r="K379" s="42"/>
      <c r="L379" s="42"/>
      <c r="M379" s="42"/>
      <c r="N379" s="42"/>
      <c r="O379" s="42"/>
      <c r="P379" s="42"/>
      <c r="Q379" s="42"/>
    </row>
    <row r="380" spans="3:17" ht="19.649999999999999" customHeight="1" x14ac:dyDescent="0.3">
      <c r="C380" s="42"/>
      <c r="D380" s="42"/>
      <c r="F380" s="42"/>
      <c r="G380" s="79"/>
      <c r="H380" s="42"/>
      <c r="I380" s="42"/>
      <c r="J380" s="42"/>
      <c r="K380" s="42"/>
      <c r="L380" s="42"/>
      <c r="M380" s="42"/>
      <c r="N380" s="42"/>
      <c r="O380" s="42"/>
      <c r="P380" s="42"/>
      <c r="Q380" s="42"/>
    </row>
    <row r="381" spans="3:17" ht="19.649999999999999" customHeight="1" x14ac:dyDescent="0.3">
      <c r="C381" s="42"/>
      <c r="D381" s="42"/>
      <c r="F381" s="42"/>
      <c r="G381" s="79"/>
      <c r="H381" s="42"/>
      <c r="I381" s="42"/>
      <c r="J381" s="42"/>
      <c r="K381" s="42"/>
      <c r="L381" s="42"/>
      <c r="M381" s="42"/>
      <c r="N381" s="42"/>
      <c r="O381" s="42"/>
      <c r="P381" s="42"/>
      <c r="Q381" s="42"/>
    </row>
    <row r="382" spans="3:17" ht="19.649999999999999" customHeight="1" x14ac:dyDescent="0.3">
      <c r="C382" s="42"/>
      <c r="D382" s="42"/>
      <c r="F382" s="42"/>
      <c r="G382" s="79"/>
      <c r="H382" s="42"/>
      <c r="I382" s="42"/>
      <c r="J382" s="42"/>
      <c r="K382" s="42"/>
      <c r="L382" s="42"/>
      <c r="M382" s="42"/>
      <c r="N382" s="42"/>
      <c r="O382" s="42"/>
      <c r="P382" s="42"/>
      <c r="Q382" s="42"/>
    </row>
    <row r="383" spans="3:17" ht="19.649999999999999" customHeight="1" x14ac:dyDescent="0.3">
      <c r="C383" s="42"/>
      <c r="D383" s="42"/>
      <c r="F383" s="42"/>
      <c r="G383" s="79"/>
      <c r="H383" s="42"/>
      <c r="I383" s="42"/>
      <c r="J383" s="42"/>
      <c r="K383" s="42"/>
      <c r="L383" s="42"/>
      <c r="M383" s="42"/>
      <c r="N383" s="42"/>
      <c r="O383" s="42"/>
      <c r="P383" s="42"/>
      <c r="Q383" s="42"/>
    </row>
    <row r="384" spans="3:17" ht="19.649999999999999" customHeight="1" x14ac:dyDescent="0.3">
      <c r="C384" s="42"/>
      <c r="D384" s="42"/>
      <c r="F384" s="42"/>
      <c r="G384" s="79"/>
      <c r="H384" s="42"/>
      <c r="I384" s="42"/>
      <c r="J384" s="42"/>
      <c r="K384" s="42"/>
      <c r="L384" s="42"/>
      <c r="M384" s="42"/>
      <c r="N384" s="42"/>
      <c r="O384" s="42"/>
      <c r="P384" s="42"/>
      <c r="Q384" s="42"/>
    </row>
    <row r="385" spans="3:17" ht="19.649999999999999" customHeight="1" x14ac:dyDescent="0.3">
      <c r="C385" s="42"/>
      <c r="D385" s="42"/>
      <c r="F385" s="42"/>
      <c r="G385" s="79"/>
      <c r="H385" s="42"/>
      <c r="I385" s="42"/>
      <c r="J385" s="42"/>
      <c r="K385" s="42"/>
      <c r="L385" s="42"/>
      <c r="M385" s="42"/>
      <c r="N385" s="42"/>
      <c r="O385" s="42"/>
      <c r="P385" s="42"/>
      <c r="Q385" s="42"/>
    </row>
    <row r="386" spans="3:17" ht="19.649999999999999" customHeight="1" x14ac:dyDescent="0.3">
      <c r="C386" s="42"/>
      <c r="D386" s="42"/>
      <c r="F386" s="42"/>
      <c r="G386" s="79"/>
      <c r="H386" s="42"/>
      <c r="I386" s="42"/>
      <c r="J386" s="42"/>
      <c r="K386" s="42"/>
      <c r="L386" s="42"/>
      <c r="M386" s="42"/>
      <c r="N386" s="42"/>
      <c r="O386" s="42"/>
      <c r="P386" s="42"/>
      <c r="Q386" s="42"/>
    </row>
    <row r="387" spans="3:17" ht="19.649999999999999" customHeight="1" x14ac:dyDescent="0.3">
      <c r="C387" s="42"/>
      <c r="D387" s="42"/>
      <c r="F387" s="42"/>
      <c r="G387" s="79"/>
      <c r="H387" s="42"/>
      <c r="I387" s="42"/>
      <c r="J387" s="42"/>
      <c r="K387" s="42"/>
      <c r="L387" s="42"/>
      <c r="M387" s="42"/>
      <c r="N387" s="42"/>
      <c r="O387" s="42"/>
      <c r="P387" s="42"/>
      <c r="Q387" s="42"/>
    </row>
    <row r="388" spans="3:17" ht="19.649999999999999" customHeight="1" x14ac:dyDescent="0.3">
      <c r="C388" s="42"/>
      <c r="D388" s="42"/>
      <c r="F388" s="42"/>
      <c r="G388" s="79"/>
      <c r="H388" s="42"/>
      <c r="I388" s="42"/>
      <c r="J388" s="42"/>
      <c r="K388" s="42"/>
      <c r="L388" s="42"/>
      <c r="M388" s="42"/>
      <c r="N388" s="42"/>
      <c r="O388" s="42"/>
      <c r="P388" s="42"/>
      <c r="Q388" s="42"/>
    </row>
    <row r="389" spans="3:17" ht="19.649999999999999" customHeight="1" x14ac:dyDescent="0.3">
      <c r="C389" s="42"/>
      <c r="D389" s="42"/>
      <c r="F389" s="42"/>
      <c r="G389" s="79"/>
      <c r="H389" s="42"/>
      <c r="I389" s="42"/>
      <c r="J389" s="42"/>
      <c r="K389" s="42"/>
      <c r="L389" s="42"/>
      <c r="M389" s="42"/>
      <c r="N389" s="42"/>
      <c r="O389" s="42"/>
      <c r="P389" s="42"/>
      <c r="Q389" s="42"/>
    </row>
    <row r="390" spans="3:17" ht="19.649999999999999" customHeight="1" x14ac:dyDescent="0.3">
      <c r="C390" s="42"/>
      <c r="D390" s="42"/>
      <c r="F390" s="42"/>
      <c r="G390" s="79"/>
      <c r="H390" s="42"/>
      <c r="I390" s="42"/>
      <c r="J390" s="42"/>
      <c r="K390" s="42"/>
      <c r="L390" s="42"/>
      <c r="M390" s="42"/>
      <c r="N390" s="42"/>
      <c r="O390" s="42"/>
      <c r="P390" s="42"/>
      <c r="Q390" s="42"/>
    </row>
    <row r="391" spans="3:17" ht="19.649999999999999" customHeight="1" x14ac:dyDescent="0.3">
      <c r="C391" s="42"/>
      <c r="D391" s="42"/>
      <c r="F391" s="42"/>
      <c r="G391" s="79"/>
      <c r="H391" s="42"/>
      <c r="I391" s="42"/>
      <c r="J391" s="42"/>
      <c r="K391" s="42"/>
      <c r="L391" s="42"/>
      <c r="M391" s="42"/>
      <c r="N391" s="42"/>
      <c r="O391" s="42"/>
      <c r="P391" s="42"/>
      <c r="Q391" s="42"/>
    </row>
    <row r="392" spans="3:17" ht="19.649999999999999" customHeight="1" x14ac:dyDescent="0.3">
      <c r="C392" s="42"/>
      <c r="D392" s="42"/>
      <c r="F392" s="42"/>
      <c r="G392" s="79"/>
      <c r="H392" s="42"/>
      <c r="I392" s="42"/>
      <c r="J392" s="42"/>
      <c r="K392" s="42"/>
      <c r="L392" s="42"/>
      <c r="M392" s="42"/>
      <c r="N392" s="42"/>
      <c r="O392" s="42"/>
      <c r="P392" s="42"/>
      <c r="Q392" s="42"/>
    </row>
    <row r="393" spans="3:17" ht="19.649999999999999" customHeight="1" x14ac:dyDescent="0.3">
      <c r="C393" s="42"/>
      <c r="D393" s="42"/>
      <c r="F393" s="42"/>
      <c r="G393" s="79"/>
      <c r="H393" s="42"/>
      <c r="I393" s="42"/>
      <c r="J393" s="42"/>
      <c r="K393" s="42"/>
      <c r="L393" s="42"/>
      <c r="M393" s="42"/>
      <c r="N393" s="42"/>
      <c r="O393" s="42"/>
      <c r="P393" s="42"/>
      <c r="Q393" s="42"/>
    </row>
    <row r="394" spans="3:17" ht="19.649999999999999" customHeight="1" x14ac:dyDescent="0.3">
      <c r="C394" s="42"/>
      <c r="D394" s="42"/>
      <c r="F394" s="42"/>
      <c r="G394" s="79"/>
      <c r="H394" s="42"/>
      <c r="I394" s="42"/>
      <c r="J394" s="42"/>
      <c r="K394" s="42"/>
      <c r="L394" s="42"/>
      <c r="M394" s="42"/>
      <c r="N394" s="42"/>
      <c r="O394" s="42"/>
      <c r="P394" s="42"/>
      <c r="Q394" s="42"/>
    </row>
    <row r="395" spans="3:17" ht="19.649999999999999" customHeight="1" x14ac:dyDescent="0.3">
      <c r="C395" s="42"/>
      <c r="D395" s="42"/>
      <c r="F395" s="42"/>
      <c r="G395" s="79"/>
      <c r="H395" s="42"/>
      <c r="I395" s="42"/>
      <c r="J395" s="42"/>
      <c r="K395" s="42"/>
      <c r="L395" s="42"/>
      <c r="M395" s="42"/>
      <c r="N395" s="42"/>
      <c r="O395" s="42"/>
      <c r="P395" s="42"/>
      <c r="Q395" s="42"/>
    </row>
    <row r="396" spans="3:17" ht="19.649999999999999" customHeight="1" x14ac:dyDescent="0.3">
      <c r="C396" s="42"/>
      <c r="D396" s="42"/>
      <c r="F396" s="42"/>
      <c r="G396" s="79"/>
      <c r="H396" s="42"/>
      <c r="I396" s="42"/>
      <c r="J396" s="42"/>
      <c r="K396" s="42"/>
      <c r="L396" s="42"/>
      <c r="M396" s="42"/>
      <c r="N396" s="42"/>
      <c r="O396" s="42"/>
      <c r="P396" s="42"/>
      <c r="Q396" s="42"/>
    </row>
    <row r="397" spans="3:17" ht="19.649999999999999" customHeight="1" x14ac:dyDescent="0.3">
      <c r="C397" s="42"/>
      <c r="D397" s="42"/>
      <c r="F397" s="42"/>
      <c r="G397" s="79"/>
      <c r="H397" s="42"/>
      <c r="I397" s="42"/>
      <c r="J397" s="42"/>
      <c r="K397" s="42"/>
      <c r="L397" s="42"/>
      <c r="M397" s="42"/>
      <c r="N397" s="42"/>
      <c r="O397" s="42"/>
      <c r="P397" s="42"/>
      <c r="Q397" s="42"/>
    </row>
    <row r="398" spans="3:17" ht="19.649999999999999" customHeight="1" x14ac:dyDescent="0.3">
      <c r="C398" s="42"/>
      <c r="D398" s="42"/>
      <c r="F398" s="42"/>
      <c r="G398" s="79"/>
      <c r="H398" s="42"/>
      <c r="I398" s="42"/>
      <c r="J398" s="42"/>
      <c r="K398" s="42"/>
      <c r="L398" s="42"/>
      <c r="M398" s="42"/>
      <c r="N398" s="42"/>
      <c r="O398" s="42"/>
      <c r="P398" s="42"/>
      <c r="Q398" s="42"/>
    </row>
    <row r="399" spans="3:17" ht="19.649999999999999" customHeight="1" x14ac:dyDescent="0.3">
      <c r="C399" s="42"/>
      <c r="D399" s="42"/>
      <c r="F399" s="42"/>
      <c r="G399" s="79"/>
      <c r="H399" s="42"/>
      <c r="I399" s="42"/>
      <c r="J399" s="42"/>
      <c r="K399" s="42"/>
      <c r="L399" s="42"/>
      <c r="M399" s="42"/>
      <c r="N399" s="42"/>
      <c r="O399" s="42"/>
      <c r="P399" s="42"/>
      <c r="Q399" s="42"/>
    </row>
    <row r="400" spans="3:17" ht="19.649999999999999" customHeight="1" x14ac:dyDescent="0.3">
      <c r="C400" s="42"/>
      <c r="D400" s="42"/>
      <c r="F400" s="42"/>
      <c r="G400" s="79"/>
      <c r="H400" s="42"/>
      <c r="I400" s="42"/>
      <c r="J400" s="42"/>
      <c r="K400" s="42"/>
      <c r="L400" s="42"/>
      <c r="M400" s="42"/>
      <c r="N400" s="42"/>
      <c r="O400" s="42"/>
      <c r="P400" s="42"/>
      <c r="Q400" s="42"/>
    </row>
    <row r="401" spans="3:17" ht="19.649999999999999" customHeight="1" x14ac:dyDescent="0.3">
      <c r="C401" s="42"/>
      <c r="D401" s="42"/>
      <c r="F401" s="42"/>
      <c r="G401" s="79"/>
      <c r="H401" s="42"/>
      <c r="I401" s="42"/>
      <c r="J401" s="42"/>
      <c r="K401" s="42"/>
      <c r="L401" s="42"/>
      <c r="M401" s="42"/>
      <c r="N401" s="42"/>
      <c r="O401" s="42"/>
      <c r="P401" s="42"/>
      <c r="Q401" s="42"/>
    </row>
    <row r="402" spans="3:17" ht="19.649999999999999" customHeight="1" x14ac:dyDescent="0.3">
      <c r="C402" s="42"/>
      <c r="D402" s="42"/>
      <c r="F402" s="42"/>
      <c r="G402" s="79"/>
      <c r="H402" s="42"/>
      <c r="I402" s="42"/>
      <c r="J402" s="42"/>
      <c r="K402" s="42"/>
      <c r="L402" s="42"/>
      <c r="M402" s="42"/>
      <c r="N402" s="42"/>
      <c r="O402" s="42"/>
      <c r="P402" s="42"/>
      <c r="Q402" s="42"/>
    </row>
    <row r="403" spans="3:17" ht="19.649999999999999" customHeight="1" x14ac:dyDescent="0.3">
      <c r="C403" s="42"/>
      <c r="D403" s="42"/>
      <c r="F403" s="42"/>
      <c r="G403" s="79"/>
      <c r="H403" s="42"/>
      <c r="I403" s="42"/>
      <c r="J403" s="42"/>
      <c r="K403" s="42"/>
      <c r="L403" s="42"/>
      <c r="M403" s="42"/>
      <c r="N403" s="42"/>
      <c r="O403" s="42"/>
      <c r="P403" s="42"/>
      <c r="Q403" s="42"/>
    </row>
    <row r="404" spans="3:17" ht="19.649999999999999" customHeight="1" x14ac:dyDescent="0.3">
      <c r="C404" s="42"/>
      <c r="D404" s="42"/>
      <c r="F404" s="42"/>
      <c r="G404" s="79"/>
      <c r="H404" s="42"/>
      <c r="I404" s="42"/>
      <c r="J404" s="42"/>
      <c r="K404" s="42"/>
      <c r="L404" s="42"/>
      <c r="M404" s="42"/>
      <c r="N404" s="42"/>
      <c r="O404" s="42"/>
      <c r="P404" s="42"/>
      <c r="Q404" s="42"/>
    </row>
    <row r="405" spans="3:17" ht="19.649999999999999" customHeight="1" x14ac:dyDescent="0.3">
      <c r="C405" s="42"/>
      <c r="D405" s="42"/>
      <c r="F405" s="42"/>
      <c r="G405" s="79"/>
      <c r="H405" s="42"/>
      <c r="I405" s="42"/>
      <c r="J405" s="42"/>
      <c r="K405" s="42"/>
      <c r="L405" s="42"/>
      <c r="M405" s="42"/>
      <c r="N405" s="42"/>
      <c r="O405" s="42"/>
      <c r="P405" s="42"/>
      <c r="Q405" s="42"/>
    </row>
    <row r="406" spans="3:17" ht="19.649999999999999" customHeight="1" x14ac:dyDescent="0.3">
      <c r="C406" s="42"/>
      <c r="D406" s="42"/>
      <c r="F406" s="42"/>
      <c r="G406" s="79"/>
      <c r="H406" s="42"/>
      <c r="I406" s="42"/>
      <c r="J406" s="42"/>
      <c r="K406" s="42"/>
      <c r="L406" s="42"/>
      <c r="M406" s="42"/>
      <c r="N406" s="42"/>
      <c r="O406" s="42"/>
      <c r="P406" s="42"/>
      <c r="Q406" s="42"/>
    </row>
    <row r="407" spans="3:17" ht="19.649999999999999" customHeight="1" x14ac:dyDescent="0.3">
      <c r="C407" s="42"/>
      <c r="D407" s="42"/>
      <c r="F407" s="42"/>
      <c r="G407" s="79"/>
      <c r="H407" s="42"/>
      <c r="I407" s="42"/>
      <c r="J407" s="42"/>
      <c r="K407" s="42"/>
      <c r="L407" s="42"/>
      <c r="M407" s="42"/>
      <c r="N407" s="42"/>
      <c r="O407" s="42"/>
      <c r="P407" s="42"/>
      <c r="Q407" s="42"/>
    </row>
    <row r="408" spans="3:17" ht="19.649999999999999" customHeight="1" x14ac:dyDescent="0.3">
      <c r="C408" s="42"/>
      <c r="D408" s="42"/>
      <c r="F408" s="42"/>
      <c r="G408" s="79"/>
      <c r="H408" s="42"/>
      <c r="I408" s="42"/>
      <c r="J408" s="42"/>
      <c r="K408" s="42"/>
      <c r="L408" s="42"/>
      <c r="M408" s="42"/>
      <c r="N408" s="42"/>
      <c r="O408" s="42"/>
      <c r="P408" s="42"/>
      <c r="Q408" s="42"/>
    </row>
    <row r="409" spans="3:17" ht="19.649999999999999" customHeight="1" x14ac:dyDescent="0.3">
      <c r="C409" s="42"/>
      <c r="D409" s="42"/>
      <c r="F409" s="42"/>
      <c r="G409" s="79"/>
      <c r="H409" s="42"/>
      <c r="I409" s="42"/>
      <c r="J409" s="42"/>
      <c r="K409" s="42"/>
      <c r="L409" s="42"/>
      <c r="M409" s="42"/>
      <c r="N409" s="42"/>
      <c r="O409" s="42"/>
      <c r="P409" s="42"/>
      <c r="Q409" s="42"/>
    </row>
    <row r="410" spans="3:17" ht="19.649999999999999" customHeight="1" x14ac:dyDescent="0.3">
      <c r="C410" s="42"/>
      <c r="D410" s="42"/>
      <c r="F410" s="42"/>
      <c r="G410" s="79"/>
      <c r="H410" s="42"/>
      <c r="I410" s="42"/>
      <c r="J410" s="42"/>
      <c r="K410" s="42"/>
      <c r="L410" s="42"/>
      <c r="M410" s="42"/>
      <c r="N410" s="42"/>
      <c r="O410" s="42"/>
      <c r="P410" s="42"/>
      <c r="Q410" s="42"/>
    </row>
    <row r="411" spans="3:17" ht="19.649999999999999" customHeight="1" x14ac:dyDescent="0.3">
      <c r="C411" s="42"/>
      <c r="D411" s="42"/>
      <c r="F411" s="42"/>
      <c r="G411" s="79"/>
      <c r="H411" s="42"/>
      <c r="I411" s="42"/>
      <c r="J411" s="42"/>
      <c r="K411" s="42"/>
      <c r="L411" s="42"/>
      <c r="M411" s="42"/>
      <c r="N411" s="42"/>
      <c r="O411" s="42"/>
      <c r="P411" s="42"/>
      <c r="Q411" s="42"/>
    </row>
    <row r="412" spans="3:17" ht="19.649999999999999" customHeight="1" x14ac:dyDescent="0.3">
      <c r="C412" s="42"/>
      <c r="D412" s="42"/>
      <c r="F412" s="42"/>
      <c r="G412" s="79"/>
      <c r="H412" s="42"/>
      <c r="I412" s="42"/>
      <c r="J412" s="42"/>
      <c r="K412" s="42"/>
      <c r="L412" s="42"/>
      <c r="M412" s="42"/>
      <c r="N412" s="42"/>
      <c r="O412" s="42"/>
      <c r="P412" s="42"/>
      <c r="Q412" s="42"/>
    </row>
    <row r="413" spans="3:17" ht="19.649999999999999" customHeight="1" x14ac:dyDescent="0.3">
      <c r="C413" s="42"/>
      <c r="D413" s="42"/>
      <c r="F413" s="42"/>
      <c r="G413" s="79"/>
      <c r="H413" s="42"/>
      <c r="I413" s="42"/>
      <c r="J413" s="42"/>
      <c r="K413" s="42"/>
      <c r="L413" s="42"/>
      <c r="M413" s="42"/>
      <c r="N413" s="42"/>
      <c r="O413" s="42"/>
      <c r="P413" s="42"/>
      <c r="Q413" s="42"/>
    </row>
    <row r="414" spans="3:17" ht="19.649999999999999" customHeight="1" x14ac:dyDescent="0.3">
      <c r="C414" s="42"/>
      <c r="D414" s="42"/>
      <c r="F414" s="42"/>
      <c r="G414" s="79"/>
      <c r="H414" s="42"/>
      <c r="I414" s="42"/>
      <c r="J414" s="42"/>
      <c r="K414" s="42"/>
      <c r="L414" s="42"/>
      <c r="M414" s="42"/>
      <c r="N414" s="42"/>
      <c r="O414" s="42"/>
      <c r="P414" s="42"/>
      <c r="Q414" s="42"/>
    </row>
    <row r="415" spans="3:17" ht="19.649999999999999" customHeight="1" x14ac:dyDescent="0.3">
      <c r="C415" s="42"/>
      <c r="D415" s="42"/>
      <c r="F415" s="42"/>
      <c r="G415" s="79"/>
      <c r="H415" s="42"/>
      <c r="I415" s="42"/>
      <c r="J415" s="42"/>
      <c r="K415" s="42"/>
      <c r="L415" s="42"/>
      <c r="M415" s="42"/>
      <c r="N415" s="42"/>
      <c r="O415" s="42"/>
      <c r="P415" s="42"/>
      <c r="Q415" s="42"/>
    </row>
    <row r="416" spans="3:17" ht="19.649999999999999" customHeight="1" x14ac:dyDescent="0.3">
      <c r="C416" s="42"/>
      <c r="D416" s="42"/>
      <c r="F416" s="42"/>
      <c r="G416" s="79"/>
      <c r="H416" s="42"/>
      <c r="I416" s="42"/>
      <c r="J416" s="42"/>
      <c r="K416" s="42"/>
      <c r="L416" s="42"/>
      <c r="M416" s="42"/>
      <c r="N416" s="42"/>
      <c r="O416" s="42"/>
      <c r="P416" s="42"/>
      <c r="Q416" s="42"/>
    </row>
    <row r="417" spans="3:17" ht="19.649999999999999" customHeight="1" x14ac:dyDescent="0.3">
      <c r="C417" s="42"/>
      <c r="D417" s="42"/>
      <c r="F417" s="42"/>
      <c r="G417" s="79"/>
      <c r="H417" s="42"/>
      <c r="I417" s="42"/>
      <c r="J417" s="42"/>
      <c r="K417" s="42"/>
      <c r="L417" s="42"/>
      <c r="M417" s="42"/>
      <c r="N417" s="42"/>
      <c r="O417" s="42"/>
      <c r="P417" s="42"/>
      <c r="Q417" s="42"/>
    </row>
    <row r="418" spans="3:17" ht="19.649999999999999" customHeight="1" x14ac:dyDescent="0.3">
      <c r="C418" s="42"/>
      <c r="D418" s="42"/>
      <c r="F418" s="42"/>
      <c r="G418" s="79"/>
      <c r="H418" s="42"/>
      <c r="I418" s="42"/>
      <c r="J418" s="42"/>
      <c r="K418" s="42"/>
      <c r="L418" s="42"/>
      <c r="M418" s="42"/>
      <c r="N418" s="42"/>
      <c r="O418" s="42"/>
      <c r="P418" s="42"/>
      <c r="Q418" s="42"/>
    </row>
    <row r="419" spans="3:17" ht="19.649999999999999" customHeight="1" x14ac:dyDescent="0.3">
      <c r="C419" s="42"/>
      <c r="D419" s="42"/>
      <c r="F419" s="42"/>
      <c r="G419" s="79"/>
      <c r="H419" s="42"/>
      <c r="I419" s="42"/>
      <c r="J419" s="42"/>
      <c r="K419" s="42"/>
      <c r="L419" s="42"/>
      <c r="M419" s="42"/>
      <c r="N419" s="42"/>
      <c r="O419" s="42"/>
      <c r="P419" s="42"/>
      <c r="Q419" s="42"/>
    </row>
    <row r="420" spans="3:17" ht="19.649999999999999" customHeight="1" x14ac:dyDescent="0.3">
      <c r="C420" s="42"/>
      <c r="D420" s="42"/>
      <c r="F420" s="42"/>
      <c r="G420" s="79"/>
      <c r="H420" s="42"/>
      <c r="I420" s="42"/>
      <c r="J420" s="42"/>
      <c r="K420" s="42"/>
      <c r="L420" s="42"/>
      <c r="M420" s="42"/>
      <c r="N420" s="42"/>
      <c r="O420" s="42"/>
      <c r="P420" s="42"/>
      <c r="Q420" s="42"/>
    </row>
    <row r="421" spans="3:17" ht="19.649999999999999" customHeight="1" x14ac:dyDescent="0.3">
      <c r="C421" s="42"/>
      <c r="D421" s="42"/>
      <c r="F421" s="42"/>
      <c r="G421" s="79"/>
      <c r="H421" s="42"/>
      <c r="I421" s="42"/>
      <c r="J421" s="42"/>
      <c r="K421" s="42"/>
      <c r="L421" s="42"/>
      <c r="M421" s="42"/>
      <c r="N421" s="42"/>
      <c r="O421" s="42"/>
      <c r="P421" s="42"/>
      <c r="Q421" s="42"/>
    </row>
    <row r="422" spans="3:17" ht="19.649999999999999" customHeight="1" x14ac:dyDescent="0.3">
      <c r="C422" s="42"/>
      <c r="D422" s="42"/>
      <c r="F422" s="42"/>
      <c r="G422" s="79"/>
      <c r="H422" s="42"/>
      <c r="I422" s="42"/>
      <c r="J422" s="42"/>
      <c r="K422" s="42"/>
      <c r="L422" s="42"/>
      <c r="M422" s="42"/>
      <c r="N422" s="42"/>
      <c r="O422" s="42"/>
      <c r="P422" s="42"/>
      <c r="Q422" s="42"/>
    </row>
    <row r="423" spans="3:17" ht="19.649999999999999" customHeight="1" x14ac:dyDescent="0.3">
      <c r="C423" s="42"/>
      <c r="D423" s="42"/>
      <c r="F423" s="42"/>
      <c r="G423" s="79"/>
      <c r="H423" s="42"/>
      <c r="I423" s="42"/>
      <c r="J423" s="42"/>
      <c r="K423" s="42"/>
      <c r="L423" s="42"/>
      <c r="M423" s="42"/>
      <c r="N423" s="42"/>
      <c r="O423" s="42"/>
      <c r="P423" s="42"/>
      <c r="Q423" s="42"/>
    </row>
    <row r="424" spans="3:17" ht="19.649999999999999" customHeight="1" x14ac:dyDescent="0.3">
      <c r="C424" s="42"/>
      <c r="D424" s="42"/>
      <c r="F424" s="42"/>
      <c r="G424" s="79"/>
      <c r="H424" s="42"/>
      <c r="I424" s="42"/>
      <c r="J424" s="42"/>
      <c r="K424" s="42"/>
      <c r="L424" s="42"/>
      <c r="M424" s="42"/>
      <c r="N424" s="42"/>
      <c r="O424" s="42"/>
      <c r="P424" s="42"/>
      <c r="Q424" s="42"/>
    </row>
    <row r="425" spans="3:17" ht="19.649999999999999" customHeight="1" x14ac:dyDescent="0.3">
      <c r="C425" s="42"/>
      <c r="D425" s="42"/>
      <c r="F425" s="42"/>
      <c r="G425" s="79"/>
      <c r="H425" s="42"/>
      <c r="I425" s="42"/>
      <c r="J425" s="42"/>
      <c r="K425" s="42"/>
      <c r="L425" s="42"/>
      <c r="M425" s="42"/>
      <c r="N425" s="42"/>
      <c r="O425" s="42"/>
      <c r="P425" s="42"/>
      <c r="Q425" s="42"/>
    </row>
    <row r="426" spans="3:17" ht="19.649999999999999" customHeight="1" x14ac:dyDescent="0.3">
      <c r="C426" s="42"/>
      <c r="D426" s="42"/>
      <c r="F426" s="42"/>
      <c r="G426" s="79"/>
      <c r="H426" s="42"/>
      <c r="I426" s="42"/>
      <c r="J426" s="42"/>
      <c r="K426" s="42"/>
      <c r="L426" s="42"/>
      <c r="M426" s="42"/>
      <c r="N426" s="42"/>
      <c r="O426" s="42"/>
      <c r="P426" s="42"/>
      <c r="Q426" s="42"/>
    </row>
    <row r="427" spans="3:17" ht="19.649999999999999" customHeight="1" x14ac:dyDescent="0.3">
      <c r="C427" s="42"/>
      <c r="D427" s="42"/>
      <c r="F427" s="42"/>
      <c r="G427" s="79"/>
      <c r="H427" s="42"/>
      <c r="I427" s="42"/>
      <c r="J427" s="42"/>
      <c r="K427" s="42"/>
      <c r="L427" s="42"/>
      <c r="M427" s="42"/>
      <c r="N427" s="42"/>
      <c r="O427" s="42"/>
      <c r="P427" s="42"/>
      <c r="Q427" s="42"/>
    </row>
    <row r="428" spans="3:17" ht="19.649999999999999" customHeight="1" x14ac:dyDescent="0.3">
      <c r="C428" s="42"/>
      <c r="D428" s="42"/>
      <c r="F428" s="42"/>
      <c r="G428" s="79"/>
      <c r="H428" s="42"/>
      <c r="I428" s="42"/>
      <c r="J428" s="42"/>
      <c r="K428" s="42"/>
      <c r="L428" s="42"/>
      <c r="M428" s="42"/>
      <c r="N428" s="42"/>
      <c r="O428" s="42"/>
      <c r="P428" s="42"/>
      <c r="Q428" s="42"/>
    </row>
    <row r="429" spans="3:17" ht="19.649999999999999" customHeight="1" x14ac:dyDescent="0.3">
      <c r="C429" s="42"/>
      <c r="D429" s="42"/>
      <c r="F429" s="42"/>
      <c r="G429" s="79"/>
      <c r="H429" s="42"/>
      <c r="I429" s="42"/>
      <c r="J429" s="42"/>
      <c r="K429" s="42"/>
      <c r="L429" s="42"/>
      <c r="M429" s="42"/>
      <c r="N429" s="42"/>
      <c r="O429" s="42"/>
      <c r="P429" s="42"/>
      <c r="Q429" s="42"/>
    </row>
    <row r="430" spans="3:17" ht="19.649999999999999" customHeight="1" x14ac:dyDescent="0.3">
      <c r="C430" s="42"/>
      <c r="D430" s="42"/>
      <c r="F430" s="42"/>
      <c r="G430" s="79"/>
      <c r="H430" s="42"/>
      <c r="I430" s="42"/>
      <c r="J430" s="42"/>
      <c r="K430" s="42"/>
      <c r="L430" s="42"/>
      <c r="M430" s="42"/>
      <c r="N430" s="42"/>
      <c r="O430" s="42"/>
      <c r="P430" s="42"/>
      <c r="Q430" s="42"/>
    </row>
    <row r="431" spans="3:17" ht="19.649999999999999" customHeight="1" x14ac:dyDescent="0.3">
      <c r="C431" s="42"/>
      <c r="D431" s="42"/>
      <c r="F431" s="42"/>
      <c r="G431" s="79"/>
      <c r="H431" s="42"/>
      <c r="I431" s="42"/>
      <c r="J431" s="42"/>
      <c r="K431" s="42"/>
      <c r="L431" s="42"/>
      <c r="M431" s="42"/>
      <c r="N431" s="42"/>
      <c r="O431" s="42"/>
      <c r="P431" s="42"/>
      <c r="Q431" s="42"/>
    </row>
    <row r="432" spans="3:17" ht="19.649999999999999" customHeight="1" x14ac:dyDescent="0.3">
      <c r="C432" s="42"/>
      <c r="D432" s="42"/>
      <c r="F432" s="42"/>
      <c r="G432" s="79"/>
      <c r="H432" s="42"/>
      <c r="I432" s="42"/>
      <c r="J432" s="42"/>
      <c r="K432" s="42"/>
      <c r="L432" s="42"/>
      <c r="M432" s="42"/>
      <c r="N432" s="42"/>
      <c r="O432" s="42"/>
      <c r="P432" s="42"/>
      <c r="Q432" s="42"/>
    </row>
    <row r="433" spans="3:17" ht="19.649999999999999" customHeight="1" x14ac:dyDescent="0.3">
      <c r="C433" s="42"/>
      <c r="D433" s="42"/>
      <c r="F433" s="42"/>
      <c r="G433" s="79"/>
      <c r="H433" s="42"/>
      <c r="I433" s="42"/>
      <c r="J433" s="42"/>
      <c r="K433" s="42"/>
      <c r="L433" s="42"/>
      <c r="M433" s="42"/>
      <c r="N433" s="42"/>
      <c r="O433" s="42"/>
      <c r="P433" s="42"/>
      <c r="Q433" s="42"/>
    </row>
    <row r="434" spans="3:17" ht="19.649999999999999" customHeight="1" x14ac:dyDescent="0.3">
      <c r="C434" s="42"/>
      <c r="D434" s="42"/>
      <c r="F434" s="42"/>
      <c r="G434" s="79"/>
      <c r="H434" s="42"/>
      <c r="I434" s="42"/>
      <c r="J434" s="42"/>
      <c r="K434" s="42"/>
      <c r="L434" s="42"/>
      <c r="M434" s="42"/>
      <c r="N434" s="42"/>
      <c r="O434" s="42"/>
      <c r="P434" s="42"/>
      <c r="Q434" s="42"/>
    </row>
    <row r="435" spans="3:17" ht="19.649999999999999" customHeight="1" x14ac:dyDescent="0.3">
      <c r="C435" s="42"/>
      <c r="D435" s="42"/>
      <c r="F435" s="42"/>
      <c r="G435" s="79"/>
      <c r="H435" s="42"/>
      <c r="I435" s="42"/>
      <c r="J435" s="42"/>
      <c r="K435" s="42"/>
      <c r="L435" s="42"/>
      <c r="M435" s="42"/>
      <c r="N435" s="42"/>
      <c r="O435" s="42"/>
      <c r="P435" s="42"/>
      <c r="Q435" s="42"/>
    </row>
    <row r="436" spans="3:17" ht="19.649999999999999" customHeight="1" x14ac:dyDescent="0.3">
      <c r="C436" s="42"/>
      <c r="D436" s="42"/>
      <c r="F436" s="42"/>
      <c r="G436" s="79"/>
      <c r="H436" s="42"/>
      <c r="I436" s="42"/>
      <c r="J436" s="42"/>
      <c r="K436" s="42"/>
      <c r="L436" s="42"/>
      <c r="M436" s="42"/>
      <c r="N436" s="42"/>
      <c r="O436" s="42"/>
      <c r="P436" s="42"/>
      <c r="Q436" s="42"/>
    </row>
    <row r="437" spans="3:17" ht="19.649999999999999" customHeight="1" x14ac:dyDescent="0.3">
      <c r="C437" s="42"/>
      <c r="D437" s="42"/>
      <c r="F437" s="42"/>
      <c r="G437" s="79"/>
      <c r="H437" s="42"/>
      <c r="I437" s="42"/>
      <c r="J437" s="42"/>
      <c r="K437" s="42"/>
      <c r="L437" s="42"/>
      <c r="M437" s="42"/>
      <c r="N437" s="42"/>
      <c r="O437" s="42"/>
      <c r="P437" s="42"/>
      <c r="Q437" s="42"/>
    </row>
    <row r="438" spans="3:17" ht="19.649999999999999" customHeight="1" x14ac:dyDescent="0.3">
      <c r="C438" s="42"/>
      <c r="D438" s="42"/>
      <c r="F438" s="42"/>
      <c r="G438" s="79"/>
      <c r="H438" s="42"/>
      <c r="I438" s="42"/>
      <c r="J438" s="42"/>
      <c r="K438" s="42"/>
      <c r="L438" s="42"/>
      <c r="M438" s="42"/>
      <c r="N438" s="42"/>
      <c r="O438" s="42"/>
      <c r="P438" s="42"/>
      <c r="Q438" s="42"/>
    </row>
    <row r="439" spans="3:17" ht="19.649999999999999" customHeight="1" x14ac:dyDescent="0.3">
      <c r="C439" s="42"/>
      <c r="D439" s="42"/>
      <c r="F439" s="42"/>
      <c r="G439" s="79"/>
      <c r="H439" s="42"/>
      <c r="I439" s="42"/>
      <c r="J439" s="42"/>
      <c r="K439" s="42"/>
      <c r="L439" s="42"/>
      <c r="M439" s="42"/>
      <c r="N439" s="42"/>
      <c r="O439" s="42"/>
      <c r="P439" s="42"/>
      <c r="Q439" s="42"/>
    </row>
    <row r="440" spans="3:17" ht="19.649999999999999" customHeight="1" x14ac:dyDescent="0.3">
      <c r="C440" s="42"/>
      <c r="D440" s="42"/>
      <c r="F440" s="42"/>
      <c r="G440" s="79"/>
      <c r="H440" s="42"/>
      <c r="I440" s="42"/>
      <c r="J440" s="42"/>
      <c r="K440" s="42"/>
      <c r="L440" s="42"/>
      <c r="M440" s="42"/>
      <c r="N440" s="42"/>
      <c r="O440" s="42"/>
      <c r="P440" s="42"/>
      <c r="Q440" s="42"/>
    </row>
    <row r="441" spans="3:17" ht="19.649999999999999" customHeight="1" x14ac:dyDescent="0.3">
      <c r="C441" s="42"/>
      <c r="D441" s="42"/>
      <c r="F441" s="42"/>
      <c r="G441" s="79"/>
      <c r="H441" s="42"/>
      <c r="I441" s="42"/>
      <c r="J441" s="42"/>
      <c r="K441" s="42"/>
      <c r="L441" s="42"/>
      <c r="M441" s="42"/>
      <c r="N441" s="42"/>
      <c r="O441" s="42"/>
      <c r="P441" s="42"/>
      <c r="Q441" s="42"/>
    </row>
    <row r="442" spans="3:17" ht="19.649999999999999" customHeight="1" x14ac:dyDescent="0.3">
      <c r="C442" s="42"/>
      <c r="D442" s="42"/>
      <c r="F442" s="42"/>
      <c r="G442" s="79"/>
      <c r="H442" s="42"/>
      <c r="I442" s="42"/>
      <c r="J442" s="42"/>
      <c r="K442" s="42"/>
      <c r="L442" s="42"/>
      <c r="M442" s="42"/>
      <c r="N442" s="42"/>
      <c r="O442" s="42"/>
      <c r="P442" s="42"/>
      <c r="Q442" s="42"/>
    </row>
    <row r="443" spans="3:17" ht="19.649999999999999" customHeight="1" x14ac:dyDescent="0.3">
      <c r="C443" s="42"/>
      <c r="D443" s="42"/>
      <c r="F443" s="42"/>
      <c r="G443" s="79"/>
      <c r="H443" s="42"/>
      <c r="I443" s="42"/>
      <c r="J443" s="42"/>
      <c r="K443" s="42"/>
      <c r="L443" s="42"/>
      <c r="M443" s="42"/>
      <c r="N443" s="42"/>
      <c r="O443" s="42"/>
      <c r="P443" s="42"/>
      <c r="Q443" s="42"/>
    </row>
    <row r="444" spans="3:17" ht="19.649999999999999" customHeight="1" x14ac:dyDescent="0.3">
      <c r="C444" s="42"/>
      <c r="D444" s="42"/>
      <c r="F444" s="42"/>
      <c r="G444" s="79"/>
      <c r="H444" s="42"/>
      <c r="I444" s="42"/>
      <c r="J444" s="42"/>
      <c r="K444" s="42"/>
      <c r="L444" s="42"/>
      <c r="M444" s="42"/>
      <c r="N444" s="42"/>
      <c r="O444" s="42"/>
      <c r="P444" s="42"/>
      <c r="Q444" s="42"/>
    </row>
    <row r="445" spans="3:17" ht="19.649999999999999" customHeight="1" x14ac:dyDescent="0.3">
      <c r="C445" s="42"/>
      <c r="D445" s="42"/>
      <c r="F445" s="42"/>
      <c r="G445" s="79"/>
      <c r="H445" s="42"/>
      <c r="I445" s="42"/>
      <c r="J445" s="42"/>
      <c r="K445" s="42"/>
      <c r="L445" s="42"/>
      <c r="M445" s="42"/>
      <c r="N445" s="42"/>
      <c r="O445" s="42"/>
      <c r="P445" s="42"/>
      <c r="Q445" s="42"/>
    </row>
    <row r="446" spans="3:17" ht="19.649999999999999" customHeight="1" x14ac:dyDescent="0.3">
      <c r="C446" s="42"/>
      <c r="D446" s="42"/>
      <c r="F446" s="42"/>
      <c r="G446" s="79"/>
      <c r="H446" s="42"/>
      <c r="I446" s="42"/>
      <c r="J446" s="42"/>
      <c r="K446" s="42"/>
      <c r="L446" s="42"/>
      <c r="M446" s="42"/>
      <c r="N446" s="42"/>
      <c r="O446" s="42"/>
      <c r="P446" s="42"/>
      <c r="Q446" s="42"/>
    </row>
    <row r="447" spans="3:17" ht="19.649999999999999" customHeight="1" x14ac:dyDescent="0.3">
      <c r="C447" s="42"/>
      <c r="D447" s="42"/>
      <c r="F447" s="42"/>
      <c r="G447" s="79"/>
      <c r="H447" s="42"/>
      <c r="I447" s="42"/>
      <c r="J447" s="42"/>
      <c r="K447" s="42"/>
      <c r="L447" s="42"/>
      <c r="M447" s="42"/>
      <c r="N447" s="42"/>
      <c r="O447" s="42"/>
      <c r="P447" s="42"/>
      <c r="Q447" s="42"/>
    </row>
    <row r="448" spans="3:17" ht="19.649999999999999" customHeight="1" x14ac:dyDescent="0.3">
      <c r="C448" s="42"/>
      <c r="D448" s="42"/>
      <c r="F448" s="42"/>
      <c r="G448" s="79"/>
      <c r="H448" s="42"/>
      <c r="I448" s="42"/>
      <c r="J448" s="42"/>
      <c r="K448" s="42"/>
      <c r="L448" s="42"/>
      <c r="M448" s="42"/>
      <c r="N448" s="42"/>
      <c r="O448" s="42"/>
      <c r="P448" s="42"/>
      <c r="Q448" s="42"/>
    </row>
    <row r="449" spans="3:17" ht="19.649999999999999" customHeight="1" x14ac:dyDescent="0.3">
      <c r="C449" s="42"/>
      <c r="D449" s="42"/>
      <c r="F449" s="42"/>
      <c r="G449" s="79"/>
      <c r="H449" s="42"/>
      <c r="I449" s="42"/>
      <c r="J449" s="42"/>
      <c r="K449" s="42"/>
      <c r="L449" s="42"/>
      <c r="M449" s="42"/>
      <c r="N449" s="42"/>
      <c r="O449" s="42"/>
      <c r="P449" s="42"/>
      <c r="Q449" s="42"/>
    </row>
    <row r="450" spans="3:17" ht="19.649999999999999" customHeight="1" x14ac:dyDescent="0.3">
      <c r="C450" s="42"/>
      <c r="D450" s="42"/>
      <c r="F450" s="42"/>
      <c r="G450" s="79"/>
      <c r="H450" s="42"/>
      <c r="I450" s="42"/>
      <c r="J450" s="42"/>
      <c r="K450" s="42"/>
      <c r="L450" s="42"/>
      <c r="M450" s="42"/>
      <c r="N450" s="42"/>
      <c r="O450" s="42"/>
      <c r="P450" s="42"/>
      <c r="Q450" s="42"/>
    </row>
    <row r="451" spans="3:17" ht="19.649999999999999" customHeight="1" x14ac:dyDescent="0.3">
      <c r="C451" s="42"/>
      <c r="D451" s="42"/>
      <c r="F451" s="42"/>
      <c r="G451" s="79"/>
      <c r="H451" s="42"/>
      <c r="I451" s="42"/>
      <c r="J451" s="42"/>
      <c r="K451" s="42"/>
      <c r="L451" s="42"/>
      <c r="M451" s="42"/>
      <c r="N451" s="42"/>
      <c r="O451" s="42"/>
      <c r="P451" s="42"/>
      <c r="Q451" s="42"/>
    </row>
    <row r="452" spans="3:17" ht="19.649999999999999" customHeight="1" x14ac:dyDescent="0.3">
      <c r="C452" s="42"/>
      <c r="D452" s="42"/>
      <c r="F452" s="42"/>
      <c r="G452" s="79"/>
      <c r="H452" s="42"/>
      <c r="I452" s="42"/>
      <c r="J452" s="42"/>
      <c r="K452" s="42"/>
      <c r="L452" s="42"/>
      <c r="M452" s="42"/>
      <c r="N452" s="42"/>
      <c r="O452" s="42"/>
      <c r="P452" s="42"/>
      <c r="Q452" s="42"/>
    </row>
    <row r="453" spans="3:17" ht="19.649999999999999" customHeight="1" x14ac:dyDescent="0.3">
      <c r="C453" s="42"/>
      <c r="D453" s="42"/>
      <c r="F453" s="42"/>
      <c r="G453" s="79"/>
      <c r="H453" s="42"/>
      <c r="I453" s="42"/>
      <c r="J453" s="42"/>
      <c r="K453" s="42"/>
      <c r="L453" s="42"/>
      <c r="M453" s="42"/>
      <c r="N453" s="42"/>
      <c r="O453" s="42"/>
      <c r="P453" s="42"/>
      <c r="Q453" s="42"/>
    </row>
    <row r="454" spans="3:17" ht="19.649999999999999" customHeight="1" x14ac:dyDescent="0.3">
      <c r="C454" s="42"/>
      <c r="D454" s="42"/>
      <c r="F454" s="42"/>
      <c r="G454" s="79"/>
      <c r="H454" s="42"/>
      <c r="I454" s="42"/>
      <c r="J454" s="42"/>
      <c r="K454" s="42"/>
      <c r="L454" s="42"/>
      <c r="M454" s="42"/>
      <c r="N454" s="42"/>
      <c r="O454" s="42"/>
      <c r="P454" s="42"/>
      <c r="Q454" s="42"/>
    </row>
    <row r="455" spans="3:17" ht="19.649999999999999" customHeight="1" x14ac:dyDescent="0.3">
      <c r="C455" s="42"/>
      <c r="D455" s="42"/>
      <c r="F455" s="42"/>
      <c r="G455" s="79"/>
      <c r="H455" s="42"/>
      <c r="I455" s="42"/>
      <c r="J455" s="42"/>
      <c r="K455" s="42"/>
      <c r="L455" s="42"/>
      <c r="M455" s="42"/>
      <c r="N455" s="42"/>
      <c r="O455" s="42"/>
      <c r="P455" s="42"/>
      <c r="Q455" s="42"/>
    </row>
    <row r="456" spans="3:17" ht="19.649999999999999" customHeight="1" x14ac:dyDescent="0.3">
      <c r="C456" s="42"/>
      <c r="D456" s="42"/>
      <c r="F456" s="42"/>
      <c r="G456" s="79"/>
      <c r="H456" s="42"/>
      <c r="I456" s="42"/>
      <c r="J456" s="42"/>
      <c r="K456" s="42"/>
      <c r="L456" s="42"/>
      <c r="M456" s="42"/>
      <c r="N456" s="42"/>
      <c r="O456" s="42"/>
      <c r="P456" s="42"/>
      <c r="Q456" s="42"/>
    </row>
    <row r="457" spans="3:17" ht="19.649999999999999" customHeight="1" x14ac:dyDescent="0.3">
      <c r="C457" s="42"/>
      <c r="D457" s="42"/>
      <c r="F457" s="42"/>
      <c r="G457" s="79"/>
      <c r="H457" s="42"/>
      <c r="I457" s="42"/>
      <c r="J457" s="42"/>
      <c r="K457" s="42"/>
      <c r="L457" s="42"/>
      <c r="M457" s="42"/>
      <c r="N457" s="42"/>
      <c r="O457" s="42"/>
      <c r="P457" s="42"/>
      <c r="Q457" s="42"/>
    </row>
    <row r="458" spans="3:17" ht="19.649999999999999" customHeight="1" x14ac:dyDescent="0.3">
      <c r="C458" s="42"/>
      <c r="D458" s="42"/>
      <c r="F458" s="42"/>
      <c r="G458" s="79"/>
      <c r="H458" s="42"/>
      <c r="I458" s="42"/>
      <c r="J458" s="42"/>
      <c r="K458" s="42"/>
      <c r="L458" s="42"/>
      <c r="M458" s="42"/>
      <c r="N458" s="42"/>
      <c r="O458" s="42"/>
      <c r="P458" s="42"/>
      <c r="Q458" s="42"/>
    </row>
    <row r="459" spans="3:17" ht="19.649999999999999" customHeight="1" x14ac:dyDescent="0.3">
      <c r="C459" s="42"/>
      <c r="D459" s="42"/>
      <c r="F459" s="42"/>
      <c r="G459" s="79"/>
      <c r="H459" s="42"/>
      <c r="I459" s="42"/>
      <c r="J459" s="42"/>
      <c r="K459" s="42"/>
      <c r="L459" s="42"/>
      <c r="M459" s="42"/>
      <c r="N459" s="42"/>
      <c r="O459" s="42"/>
      <c r="P459" s="42"/>
      <c r="Q459" s="42"/>
    </row>
    <row r="460" spans="3:17" ht="19.649999999999999" customHeight="1" x14ac:dyDescent="0.3">
      <c r="C460" s="42"/>
      <c r="D460" s="42"/>
      <c r="F460" s="42"/>
      <c r="G460" s="79"/>
      <c r="H460" s="42"/>
      <c r="I460" s="42"/>
      <c r="J460" s="42"/>
      <c r="K460" s="42"/>
      <c r="L460" s="42"/>
      <c r="M460" s="42"/>
      <c r="N460" s="42"/>
      <c r="O460" s="42"/>
      <c r="P460" s="42"/>
      <c r="Q460" s="42"/>
    </row>
    <row r="461" spans="3:17" ht="19.649999999999999" customHeight="1" x14ac:dyDescent="0.3">
      <c r="C461" s="42"/>
      <c r="D461" s="42"/>
      <c r="F461" s="42"/>
      <c r="G461" s="79"/>
      <c r="H461" s="42"/>
      <c r="I461" s="42"/>
      <c r="J461" s="42"/>
      <c r="K461" s="42"/>
      <c r="L461" s="42"/>
      <c r="M461" s="42"/>
      <c r="N461" s="42"/>
      <c r="O461" s="42"/>
      <c r="P461" s="42"/>
      <c r="Q461" s="42"/>
    </row>
    <row r="462" spans="3:17" ht="19.649999999999999" customHeight="1" x14ac:dyDescent="0.3">
      <c r="C462" s="42"/>
      <c r="D462" s="42"/>
      <c r="F462" s="42"/>
      <c r="G462" s="79"/>
      <c r="H462" s="42"/>
      <c r="I462" s="42"/>
      <c r="J462" s="42"/>
      <c r="K462" s="42"/>
      <c r="L462" s="42"/>
      <c r="M462" s="42"/>
      <c r="N462" s="42"/>
      <c r="O462" s="42"/>
      <c r="P462" s="42"/>
      <c r="Q462" s="42"/>
    </row>
    <row r="463" spans="3:17" ht="19.649999999999999" customHeight="1" x14ac:dyDescent="0.3">
      <c r="C463" s="42"/>
      <c r="D463" s="42"/>
      <c r="F463" s="42"/>
      <c r="G463" s="79"/>
      <c r="H463" s="42"/>
      <c r="I463" s="42"/>
      <c r="J463" s="42"/>
      <c r="K463" s="42"/>
      <c r="L463" s="42"/>
      <c r="M463" s="42"/>
      <c r="N463" s="42"/>
      <c r="O463" s="42"/>
      <c r="P463" s="42"/>
      <c r="Q463" s="42"/>
    </row>
    <row r="464" spans="3:17" ht="19.649999999999999" customHeight="1" x14ac:dyDescent="0.3">
      <c r="C464" s="42"/>
      <c r="D464" s="42"/>
      <c r="F464" s="42"/>
      <c r="G464" s="79"/>
      <c r="H464" s="42"/>
      <c r="I464" s="42"/>
      <c r="J464" s="42"/>
      <c r="K464" s="42"/>
      <c r="L464" s="42"/>
      <c r="M464" s="42"/>
      <c r="N464" s="42"/>
      <c r="O464" s="42"/>
      <c r="P464" s="42"/>
      <c r="Q464" s="42"/>
    </row>
    <row r="465" spans="3:17" ht="19.649999999999999" customHeight="1" x14ac:dyDescent="0.3">
      <c r="C465" s="42"/>
      <c r="D465" s="42"/>
      <c r="F465" s="42"/>
      <c r="G465" s="79"/>
      <c r="H465" s="42"/>
      <c r="I465" s="42"/>
      <c r="J465" s="42"/>
      <c r="K465" s="42"/>
      <c r="L465" s="42"/>
      <c r="M465" s="42"/>
      <c r="N465" s="42"/>
      <c r="O465" s="42"/>
      <c r="P465" s="42"/>
      <c r="Q465" s="42"/>
    </row>
    <row r="466" spans="3:17" ht="19.649999999999999" customHeight="1" x14ac:dyDescent="0.3">
      <c r="C466" s="42"/>
      <c r="D466" s="42"/>
      <c r="F466" s="42"/>
      <c r="G466" s="79"/>
      <c r="H466" s="42"/>
      <c r="I466" s="42"/>
      <c r="J466" s="42"/>
      <c r="K466" s="42"/>
      <c r="L466" s="42"/>
      <c r="M466" s="42"/>
      <c r="N466" s="42"/>
      <c r="O466" s="42"/>
      <c r="P466" s="42"/>
      <c r="Q466" s="42"/>
    </row>
    <row r="467" spans="3:17" ht="19.649999999999999" customHeight="1" x14ac:dyDescent="0.3">
      <c r="C467" s="42"/>
      <c r="D467" s="42"/>
      <c r="F467" s="42"/>
      <c r="G467" s="79"/>
      <c r="H467" s="42"/>
      <c r="I467" s="42"/>
      <c r="J467" s="42"/>
      <c r="K467" s="42"/>
      <c r="L467" s="42"/>
      <c r="M467" s="42"/>
      <c r="N467" s="42"/>
      <c r="O467" s="42"/>
      <c r="P467" s="42"/>
      <c r="Q467" s="42"/>
    </row>
    <row r="468" spans="3:17" ht="19.649999999999999" customHeight="1" x14ac:dyDescent="0.3">
      <c r="C468" s="42"/>
      <c r="D468" s="42"/>
      <c r="F468" s="42"/>
      <c r="G468" s="79"/>
      <c r="H468" s="42"/>
      <c r="I468" s="42"/>
      <c r="J468" s="42"/>
      <c r="K468" s="42"/>
      <c r="L468" s="42"/>
      <c r="M468" s="42"/>
      <c r="N468" s="42"/>
      <c r="O468" s="42"/>
      <c r="P468" s="42"/>
      <c r="Q468" s="42"/>
    </row>
    <row r="469" spans="3:17" ht="19.649999999999999" customHeight="1" x14ac:dyDescent="0.3">
      <c r="C469" s="42"/>
      <c r="D469" s="42"/>
      <c r="F469" s="42"/>
      <c r="G469" s="79"/>
      <c r="H469" s="42"/>
      <c r="I469" s="42"/>
      <c r="J469" s="42"/>
      <c r="K469" s="42"/>
      <c r="L469" s="42"/>
      <c r="M469" s="42"/>
      <c r="N469" s="42"/>
      <c r="O469" s="42"/>
      <c r="P469" s="42"/>
      <c r="Q469" s="42"/>
    </row>
    <row r="470" spans="3:17" ht="19.649999999999999" customHeight="1" x14ac:dyDescent="0.3">
      <c r="C470" s="42"/>
      <c r="D470" s="42"/>
      <c r="F470" s="42"/>
      <c r="G470" s="79"/>
      <c r="H470" s="42"/>
      <c r="I470" s="42"/>
      <c r="J470" s="42"/>
      <c r="K470" s="42"/>
      <c r="L470" s="42"/>
      <c r="M470" s="42"/>
      <c r="N470" s="42"/>
      <c r="O470" s="42"/>
      <c r="P470" s="42"/>
      <c r="Q470" s="42"/>
    </row>
    <row r="471" spans="3:17" ht="19.649999999999999" customHeight="1" x14ac:dyDescent="0.3">
      <c r="C471" s="42"/>
      <c r="D471" s="42"/>
      <c r="F471" s="42"/>
      <c r="G471" s="79"/>
      <c r="H471" s="42"/>
      <c r="I471" s="42"/>
      <c r="J471" s="42"/>
      <c r="K471" s="42"/>
      <c r="L471" s="42"/>
      <c r="M471" s="42"/>
      <c r="N471" s="42"/>
      <c r="O471" s="42"/>
      <c r="P471" s="42"/>
      <c r="Q471" s="42"/>
    </row>
    <row r="472" spans="3:17" ht="19.649999999999999" customHeight="1" x14ac:dyDescent="0.3">
      <c r="C472" s="42"/>
      <c r="D472" s="42"/>
      <c r="F472" s="42"/>
      <c r="G472" s="79"/>
      <c r="H472" s="42"/>
      <c r="I472" s="42"/>
      <c r="J472" s="42"/>
      <c r="K472" s="42"/>
      <c r="L472" s="42"/>
      <c r="M472" s="42"/>
      <c r="N472" s="42"/>
      <c r="O472" s="42"/>
      <c r="P472" s="42"/>
      <c r="Q472" s="42"/>
    </row>
    <row r="473" spans="3:17" ht="19.649999999999999" customHeight="1" x14ac:dyDescent="0.3">
      <c r="C473" s="42"/>
      <c r="D473" s="42"/>
      <c r="F473" s="42"/>
      <c r="G473" s="79"/>
      <c r="H473" s="42"/>
      <c r="I473" s="42"/>
      <c r="J473" s="42"/>
      <c r="K473" s="42"/>
      <c r="L473" s="42"/>
      <c r="M473" s="42"/>
      <c r="N473" s="42"/>
      <c r="O473" s="42"/>
      <c r="P473" s="42"/>
      <c r="Q473" s="42"/>
    </row>
    <row r="474" spans="3:17" ht="19.649999999999999" customHeight="1" x14ac:dyDescent="0.3">
      <c r="C474" s="42"/>
      <c r="D474" s="42"/>
      <c r="F474" s="42"/>
      <c r="G474" s="79"/>
      <c r="H474" s="42"/>
      <c r="I474" s="42"/>
      <c r="J474" s="42"/>
      <c r="K474" s="42"/>
      <c r="L474" s="42"/>
      <c r="M474" s="42"/>
      <c r="N474" s="42"/>
      <c r="O474" s="42"/>
      <c r="P474" s="42"/>
      <c r="Q474" s="42"/>
    </row>
    <row r="475" spans="3:17" ht="19.649999999999999" customHeight="1" x14ac:dyDescent="0.3">
      <c r="C475" s="42"/>
      <c r="D475" s="42"/>
      <c r="F475" s="42"/>
      <c r="G475" s="79"/>
      <c r="H475" s="42"/>
      <c r="I475" s="42"/>
      <c r="J475" s="42"/>
      <c r="K475" s="42"/>
      <c r="L475" s="42"/>
      <c r="M475" s="42"/>
      <c r="N475" s="42"/>
      <c r="O475" s="42"/>
      <c r="P475" s="42"/>
      <c r="Q475" s="42"/>
    </row>
    <row r="476" spans="3:17" ht="19.649999999999999" customHeight="1" x14ac:dyDescent="0.3">
      <c r="C476" s="42"/>
      <c r="D476" s="42"/>
      <c r="F476" s="42"/>
      <c r="G476" s="79"/>
      <c r="H476" s="42"/>
      <c r="I476" s="42"/>
      <c r="J476" s="42"/>
      <c r="K476" s="42"/>
      <c r="L476" s="42"/>
      <c r="M476" s="42"/>
      <c r="N476" s="42"/>
      <c r="O476" s="42"/>
      <c r="P476" s="42"/>
      <c r="Q476" s="42"/>
    </row>
    <row r="477" spans="3:17" ht="19.649999999999999" customHeight="1" x14ac:dyDescent="0.3">
      <c r="C477" s="42"/>
      <c r="D477" s="42"/>
      <c r="F477" s="42"/>
      <c r="G477" s="79"/>
      <c r="H477" s="42"/>
      <c r="I477" s="42"/>
      <c r="J477" s="42"/>
      <c r="K477" s="42"/>
      <c r="L477" s="42"/>
      <c r="M477" s="42"/>
      <c r="N477" s="42"/>
      <c r="O477" s="42"/>
      <c r="P477" s="42"/>
      <c r="Q477" s="42"/>
    </row>
    <row r="478" spans="3:17" ht="19.649999999999999" customHeight="1" x14ac:dyDescent="0.3">
      <c r="C478" s="42"/>
      <c r="D478" s="42"/>
      <c r="F478" s="42"/>
      <c r="G478" s="79"/>
      <c r="H478" s="42"/>
      <c r="I478" s="42"/>
      <c r="J478" s="42"/>
      <c r="K478" s="42"/>
      <c r="L478" s="42"/>
      <c r="M478" s="42"/>
      <c r="N478" s="42"/>
      <c r="O478" s="42"/>
      <c r="P478" s="42"/>
      <c r="Q478" s="42"/>
    </row>
    <row r="479" spans="3:17" ht="19.649999999999999" customHeight="1" x14ac:dyDescent="0.3">
      <c r="C479" s="42"/>
      <c r="D479" s="42"/>
      <c r="F479" s="42"/>
      <c r="G479" s="79"/>
      <c r="H479" s="42"/>
      <c r="I479" s="42"/>
      <c r="J479" s="42"/>
      <c r="K479" s="42"/>
      <c r="L479" s="42"/>
      <c r="M479" s="42"/>
      <c r="N479" s="42"/>
      <c r="O479" s="42"/>
      <c r="P479" s="42"/>
      <c r="Q479" s="42"/>
    </row>
    <row r="480" spans="3:17" ht="19.649999999999999" customHeight="1" x14ac:dyDescent="0.3">
      <c r="C480" s="42"/>
      <c r="D480" s="42"/>
      <c r="F480" s="42"/>
      <c r="G480" s="79"/>
      <c r="H480" s="42"/>
      <c r="I480" s="42"/>
      <c r="J480" s="42"/>
      <c r="K480" s="42"/>
      <c r="L480" s="42"/>
      <c r="M480" s="42"/>
      <c r="N480" s="42"/>
      <c r="O480" s="42"/>
      <c r="P480" s="42"/>
      <c r="Q480" s="42"/>
    </row>
    <row r="481" spans="3:17" ht="19.649999999999999" customHeight="1" x14ac:dyDescent="0.3">
      <c r="C481" s="42"/>
      <c r="D481" s="42"/>
      <c r="F481" s="42"/>
      <c r="G481" s="79"/>
      <c r="H481" s="42"/>
      <c r="I481" s="42"/>
      <c r="J481" s="42"/>
      <c r="K481" s="42"/>
      <c r="L481" s="42"/>
      <c r="M481" s="42"/>
      <c r="N481" s="42"/>
      <c r="O481" s="42"/>
      <c r="P481" s="42"/>
      <c r="Q481" s="42"/>
    </row>
    <row r="482" spans="3:17" ht="19.649999999999999" customHeight="1" x14ac:dyDescent="0.3">
      <c r="C482" s="42"/>
      <c r="D482" s="42"/>
      <c r="F482" s="42"/>
      <c r="G482" s="79"/>
      <c r="H482" s="42"/>
      <c r="I482" s="42"/>
      <c r="J482" s="42"/>
      <c r="K482" s="42"/>
      <c r="L482" s="42"/>
      <c r="M482" s="42"/>
      <c r="N482" s="42"/>
      <c r="O482" s="42"/>
      <c r="P482" s="42"/>
      <c r="Q482" s="42"/>
    </row>
    <row r="483" spans="3:17" ht="19.649999999999999" customHeight="1" x14ac:dyDescent="0.3">
      <c r="C483" s="42"/>
      <c r="D483" s="42"/>
      <c r="F483" s="42"/>
      <c r="G483" s="79"/>
      <c r="H483" s="42"/>
      <c r="I483" s="42"/>
      <c r="J483" s="42"/>
      <c r="K483" s="42"/>
      <c r="L483" s="42"/>
      <c r="M483" s="42"/>
      <c r="N483" s="42"/>
      <c r="O483" s="42"/>
      <c r="P483" s="42"/>
      <c r="Q483" s="42"/>
    </row>
    <row r="484" spans="3:17" ht="19.649999999999999" customHeight="1" x14ac:dyDescent="0.3">
      <c r="C484" s="42"/>
      <c r="D484" s="42"/>
      <c r="F484" s="42"/>
      <c r="G484" s="79"/>
      <c r="H484" s="42"/>
      <c r="I484" s="42"/>
      <c r="J484" s="42"/>
      <c r="K484" s="42"/>
      <c r="L484" s="42"/>
      <c r="M484" s="42"/>
      <c r="N484" s="42"/>
      <c r="O484" s="42"/>
      <c r="P484" s="42"/>
      <c r="Q484" s="42"/>
    </row>
    <row r="485" spans="3:17" ht="19.649999999999999" customHeight="1" x14ac:dyDescent="0.3">
      <c r="C485" s="42"/>
      <c r="D485" s="42"/>
      <c r="F485" s="42"/>
      <c r="G485" s="79"/>
      <c r="H485" s="42"/>
      <c r="I485" s="42"/>
      <c r="J485" s="42"/>
      <c r="K485" s="42"/>
      <c r="L485" s="42"/>
      <c r="M485" s="42"/>
      <c r="N485" s="42"/>
      <c r="O485" s="42"/>
      <c r="P485" s="42"/>
      <c r="Q485" s="42"/>
    </row>
    <row r="486" spans="3:17" ht="19.649999999999999" customHeight="1" x14ac:dyDescent="0.3">
      <c r="C486" s="42"/>
      <c r="D486" s="42"/>
      <c r="F486" s="42"/>
      <c r="G486" s="79"/>
      <c r="H486" s="42"/>
      <c r="I486" s="42"/>
      <c r="J486" s="42"/>
      <c r="K486" s="42"/>
      <c r="L486" s="42"/>
      <c r="M486" s="42"/>
      <c r="N486" s="42"/>
      <c r="O486" s="42"/>
      <c r="P486" s="42"/>
      <c r="Q486" s="42"/>
    </row>
    <row r="487" spans="3:17" ht="19.649999999999999" customHeight="1" x14ac:dyDescent="0.3">
      <c r="C487" s="42"/>
      <c r="D487" s="42"/>
      <c r="F487" s="42"/>
      <c r="G487" s="79"/>
      <c r="H487" s="42"/>
      <c r="I487" s="42"/>
      <c r="J487" s="42"/>
      <c r="K487" s="42"/>
      <c r="L487" s="42"/>
      <c r="M487" s="42"/>
      <c r="N487" s="42"/>
      <c r="O487" s="42"/>
      <c r="P487" s="42"/>
      <c r="Q487" s="42"/>
    </row>
    <row r="488" spans="3:17" ht="19.649999999999999" customHeight="1" x14ac:dyDescent="0.3">
      <c r="C488" s="42"/>
      <c r="D488" s="42"/>
      <c r="F488" s="42"/>
      <c r="G488" s="79"/>
      <c r="H488" s="42"/>
      <c r="I488" s="42"/>
      <c r="J488" s="42"/>
      <c r="K488" s="42"/>
      <c r="L488" s="42"/>
      <c r="M488" s="42"/>
      <c r="N488" s="42"/>
      <c r="O488" s="42"/>
      <c r="P488" s="42"/>
      <c r="Q488" s="42"/>
    </row>
    <row r="489" spans="3:17" ht="19.649999999999999" customHeight="1" x14ac:dyDescent="0.3">
      <c r="C489" s="42"/>
      <c r="D489" s="42"/>
      <c r="F489" s="42"/>
      <c r="G489" s="79"/>
      <c r="H489" s="42"/>
      <c r="I489" s="42"/>
      <c r="J489" s="42"/>
      <c r="K489" s="42"/>
      <c r="L489" s="42"/>
      <c r="M489" s="42"/>
      <c r="N489" s="42"/>
      <c r="O489" s="42"/>
      <c r="P489" s="42"/>
      <c r="Q489" s="42"/>
    </row>
    <row r="490" spans="3:17" ht="19.649999999999999" customHeight="1" x14ac:dyDescent="0.3">
      <c r="C490" s="42"/>
      <c r="D490" s="42"/>
      <c r="F490" s="42"/>
      <c r="G490" s="79"/>
      <c r="H490" s="42"/>
      <c r="I490" s="42"/>
      <c r="J490" s="42"/>
      <c r="K490" s="42"/>
      <c r="L490" s="42"/>
      <c r="M490" s="42"/>
      <c r="N490" s="42"/>
      <c r="O490" s="42"/>
      <c r="P490" s="42"/>
      <c r="Q490" s="42"/>
    </row>
    <row r="491" spans="3:17" ht="19.649999999999999" customHeight="1" x14ac:dyDescent="0.3">
      <c r="C491" s="42"/>
      <c r="D491" s="42"/>
      <c r="F491" s="42"/>
      <c r="G491" s="79"/>
      <c r="H491" s="42"/>
      <c r="I491" s="42"/>
      <c r="J491" s="42"/>
      <c r="K491" s="42"/>
      <c r="L491" s="42"/>
      <c r="M491" s="42"/>
      <c r="N491" s="42"/>
      <c r="O491" s="42"/>
      <c r="P491" s="42"/>
      <c r="Q491" s="42"/>
    </row>
    <row r="492" spans="3:17" ht="19.649999999999999" customHeight="1" x14ac:dyDescent="0.3">
      <c r="C492" s="42"/>
      <c r="D492" s="42"/>
      <c r="F492" s="42"/>
      <c r="G492" s="79"/>
      <c r="H492" s="42"/>
      <c r="I492" s="42"/>
      <c r="J492" s="42"/>
      <c r="K492" s="42"/>
      <c r="L492" s="42"/>
      <c r="M492" s="42"/>
      <c r="N492" s="42"/>
      <c r="O492" s="42"/>
      <c r="P492" s="42"/>
      <c r="Q492" s="42"/>
    </row>
    <row r="493" spans="3:17" ht="19.649999999999999" customHeight="1" x14ac:dyDescent="0.3">
      <c r="C493" s="42"/>
      <c r="D493" s="42"/>
      <c r="F493" s="42"/>
      <c r="G493" s="79"/>
      <c r="H493" s="42"/>
      <c r="I493" s="42"/>
      <c r="J493" s="42"/>
      <c r="K493" s="42"/>
      <c r="L493" s="42"/>
      <c r="M493" s="42"/>
      <c r="N493" s="42"/>
      <c r="O493" s="42"/>
      <c r="P493" s="42"/>
      <c r="Q493" s="42"/>
    </row>
    <row r="494" spans="3:17" ht="19.649999999999999" customHeight="1" x14ac:dyDescent="0.3">
      <c r="C494" s="42"/>
      <c r="D494" s="42"/>
      <c r="F494" s="42"/>
      <c r="G494" s="79"/>
      <c r="H494" s="42"/>
      <c r="I494" s="42"/>
      <c r="J494" s="42"/>
      <c r="K494" s="42"/>
      <c r="L494" s="42"/>
      <c r="M494" s="42"/>
      <c r="N494" s="42"/>
      <c r="O494" s="42"/>
      <c r="P494" s="42"/>
      <c r="Q494" s="42"/>
    </row>
    <row r="495" spans="3:17" ht="19.649999999999999" customHeight="1" x14ac:dyDescent="0.3">
      <c r="C495" s="42"/>
      <c r="D495" s="42"/>
      <c r="F495" s="42"/>
      <c r="G495" s="79"/>
      <c r="H495" s="42"/>
      <c r="I495" s="42"/>
      <c r="J495" s="42"/>
      <c r="K495" s="42"/>
      <c r="L495" s="42"/>
      <c r="M495" s="42"/>
      <c r="N495" s="42"/>
      <c r="O495" s="42"/>
      <c r="P495" s="42"/>
      <c r="Q495" s="42"/>
    </row>
    <row r="496" spans="3:17" ht="19.649999999999999" customHeight="1" x14ac:dyDescent="0.3">
      <c r="C496" s="42"/>
      <c r="D496" s="42"/>
      <c r="F496" s="42"/>
      <c r="G496" s="79"/>
      <c r="H496" s="42"/>
      <c r="I496" s="42"/>
      <c r="J496" s="42"/>
      <c r="K496" s="42"/>
      <c r="L496" s="42"/>
      <c r="M496" s="42"/>
      <c r="N496" s="42"/>
      <c r="O496" s="42"/>
      <c r="P496" s="42"/>
      <c r="Q496" s="42"/>
    </row>
    <row r="497" spans="3:17" ht="19.649999999999999" customHeight="1" x14ac:dyDescent="0.3">
      <c r="C497" s="42"/>
      <c r="D497" s="42"/>
      <c r="F497" s="42"/>
      <c r="G497" s="79"/>
      <c r="H497" s="42"/>
      <c r="I497" s="42"/>
      <c r="J497" s="42"/>
      <c r="K497" s="42"/>
      <c r="L497" s="42"/>
      <c r="M497" s="42"/>
      <c r="N497" s="42"/>
      <c r="O497" s="42"/>
      <c r="P497" s="42"/>
      <c r="Q497" s="42"/>
    </row>
    <row r="498" spans="3:17" ht="19.649999999999999" customHeight="1" x14ac:dyDescent="0.3">
      <c r="C498" s="42"/>
      <c r="D498" s="42"/>
      <c r="F498" s="42"/>
      <c r="G498" s="79"/>
      <c r="H498" s="42"/>
      <c r="I498" s="42"/>
      <c r="J498" s="42"/>
      <c r="K498" s="42"/>
      <c r="L498" s="42"/>
      <c r="M498" s="42"/>
      <c r="N498" s="42"/>
      <c r="O498" s="42"/>
      <c r="P498" s="42"/>
      <c r="Q498" s="42"/>
    </row>
    <row r="499" spans="3:17" ht="19.649999999999999" customHeight="1" x14ac:dyDescent="0.3">
      <c r="C499" s="42"/>
      <c r="D499" s="42"/>
      <c r="F499" s="42"/>
      <c r="G499" s="79"/>
      <c r="H499" s="42"/>
      <c r="I499" s="42"/>
      <c r="J499" s="42"/>
      <c r="K499" s="42"/>
      <c r="L499" s="42"/>
      <c r="M499" s="42"/>
      <c r="N499" s="42"/>
      <c r="O499" s="42"/>
      <c r="P499" s="42"/>
      <c r="Q499" s="42"/>
    </row>
    <row r="500" spans="3:17" ht="19.649999999999999" customHeight="1" x14ac:dyDescent="0.3">
      <c r="C500" s="42"/>
      <c r="D500" s="42"/>
      <c r="F500" s="42"/>
      <c r="G500" s="79"/>
      <c r="H500" s="42"/>
      <c r="I500" s="42"/>
      <c r="J500" s="42"/>
      <c r="K500" s="42"/>
      <c r="L500" s="42"/>
      <c r="M500" s="42"/>
      <c r="N500" s="42"/>
      <c r="O500" s="42"/>
      <c r="P500" s="42"/>
      <c r="Q500" s="42"/>
    </row>
    <row r="501" spans="3:17" ht="19.649999999999999" customHeight="1" x14ac:dyDescent="0.3">
      <c r="C501" s="42"/>
      <c r="D501" s="42"/>
      <c r="F501" s="42"/>
      <c r="G501" s="79"/>
      <c r="H501" s="42"/>
      <c r="I501" s="42"/>
      <c r="J501" s="42"/>
      <c r="K501" s="42"/>
      <c r="L501" s="42"/>
      <c r="M501" s="42"/>
      <c r="N501" s="42"/>
      <c r="O501" s="42"/>
      <c r="P501" s="42"/>
      <c r="Q501" s="42"/>
    </row>
    <row r="502" spans="3:17" ht="19.649999999999999" customHeight="1" x14ac:dyDescent="0.3">
      <c r="C502" s="42"/>
      <c r="D502" s="42"/>
      <c r="F502" s="42"/>
      <c r="G502" s="79"/>
      <c r="H502" s="42"/>
      <c r="I502" s="42"/>
      <c r="J502" s="42"/>
      <c r="K502" s="42"/>
      <c r="L502" s="42"/>
      <c r="M502" s="42"/>
      <c r="N502" s="42"/>
      <c r="O502" s="42"/>
      <c r="P502" s="42"/>
      <c r="Q502" s="42"/>
    </row>
    <row r="503" spans="3:17" ht="19.649999999999999" customHeight="1" x14ac:dyDescent="0.3">
      <c r="C503" s="42"/>
      <c r="D503" s="42"/>
      <c r="F503" s="42"/>
      <c r="G503" s="79"/>
      <c r="H503" s="42"/>
      <c r="I503" s="42"/>
      <c r="J503" s="42"/>
      <c r="K503" s="42"/>
      <c r="L503" s="42"/>
      <c r="M503" s="42"/>
      <c r="N503" s="42"/>
      <c r="O503" s="42"/>
      <c r="P503" s="42"/>
      <c r="Q503" s="42"/>
    </row>
    <row r="504" spans="3:17" ht="19.649999999999999" customHeight="1" x14ac:dyDescent="0.3">
      <c r="C504" s="42"/>
      <c r="D504" s="42"/>
      <c r="F504" s="42"/>
      <c r="G504" s="79"/>
      <c r="H504" s="42"/>
      <c r="I504" s="42"/>
      <c r="J504" s="42"/>
      <c r="K504" s="42"/>
      <c r="L504" s="42"/>
      <c r="M504" s="42"/>
      <c r="N504" s="42"/>
      <c r="O504" s="42"/>
      <c r="P504" s="42"/>
      <c r="Q504" s="42"/>
    </row>
    <row r="505" spans="3:17" ht="19.649999999999999" customHeight="1" x14ac:dyDescent="0.3">
      <c r="C505" s="42"/>
      <c r="D505" s="42"/>
      <c r="F505" s="42"/>
      <c r="G505" s="79"/>
      <c r="H505" s="42"/>
      <c r="I505" s="42"/>
      <c r="J505" s="42"/>
      <c r="K505" s="42"/>
      <c r="L505" s="42"/>
      <c r="M505" s="42"/>
      <c r="N505" s="42"/>
      <c r="O505" s="42"/>
      <c r="P505" s="42"/>
      <c r="Q505" s="42"/>
    </row>
    <row r="506" spans="3:17" ht="19.649999999999999" customHeight="1" x14ac:dyDescent="0.3">
      <c r="C506" s="42"/>
      <c r="D506" s="42"/>
      <c r="F506" s="42"/>
      <c r="G506" s="79"/>
      <c r="H506" s="42"/>
      <c r="I506" s="42"/>
      <c r="J506" s="42"/>
      <c r="K506" s="42"/>
      <c r="L506" s="42"/>
      <c r="M506" s="42"/>
      <c r="N506" s="42"/>
      <c r="O506" s="42"/>
      <c r="P506" s="42"/>
      <c r="Q506" s="42"/>
    </row>
    <row r="507" spans="3:17" ht="19.649999999999999" customHeight="1" x14ac:dyDescent="0.3">
      <c r="C507" s="42"/>
      <c r="D507" s="42"/>
      <c r="F507" s="42"/>
      <c r="G507" s="79"/>
      <c r="H507" s="42"/>
      <c r="I507" s="42"/>
      <c r="J507" s="42"/>
      <c r="K507" s="42"/>
      <c r="L507" s="42"/>
      <c r="M507" s="42"/>
      <c r="N507" s="42"/>
      <c r="O507" s="42"/>
      <c r="P507" s="42"/>
      <c r="Q507" s="42"/>
    </row>
    <row r="508" spans="3:17" ht="19.649999999999999" customHeight="1" x14ac:dyDescent="0.3">
      <c r="C508" s="42"/>
      <c r="D508" s="42"/>
      <c r="F508" s="42"/>
      <c r="G508" s="79"/>
      <c r="H508" s="42"/>
      <c r="I508" s="42"/>
      <c r="J508" s="42"/>
      <c r="K508" s="42"/>
      <c r="L508" s="42"/>
      <c r="M508" s="42"/>
      <c r="N508" s="42"/>
      <c r="O508" s="42"/>
      <c r="P508" s="42"/>
      <c r="Q508" s="42"/>
    </row>
    <row r="509" spans="3:17" ht="19.649999999999999" customHeight="1" x14ac:dyDescent="0.3">
      <c r="C509" s="42"/>
      <c r="D509" s="42"/>
      <c r="F509" s="42"/>
      <c r="G509" s="79"/>
      <c r="H509" s="42"/>
      <c r="I509" s="42"/>
      <c r="J509" s="42"/>
      <c r="K509" s="42"/>
      <c r="L509" s="42"/>
      <c r="M509" s="42"/>
      <c r="N509" s="42"/>
      <c r="O509" s="42"/>
      <c r="P509" s="42"/>
      <c r="Q509" s="42"/>
    </row>
    <row r="510" spans="3:17" ht="19.649999999999999" customHeight="1" x14ac:dyDescent="0.3">
      <c r="C510" s="42"/>
      <c r="D510" s="42"/>
      <c r="F510" s="42"/>
      <c r="G510" s="79"/>
      <c r="H510" s="42"/>
      <c r="I510" s="42"/>
      <c r="J510" s="42"/>
      <c r="K510" s="42"/>
      <c r="L510" s="42"/>
      <c r="M510" s="42"/>
      <c r="N510" s="42"/>
      <c r="O510" s="42"/>
      <c r="P510" s="42"/>
      <c r="Q510" s="42"/>
    </row>
    <row r="511" spans="3:17" ht="19.649999999999999" customHeight="1" x14ac:dyDescent="0.3">
      <c r="C511" s="42"/>
      <c r="D511" s="42"/>
      <c r="F511" s="42"/>
      <c r="G511" s="79"/>
      <c r="H511" s="42"/>
      <c r="I511" s="42"/>
      <c r="J511" s="42"/>
      <c r="K511" s="42"/>
      <c r="L511" s="42"/>
      <c r="M511" s="42"/>
      <c r="N511" s="42"/>
      <c r="O511" s="42"/>
      <c r="P511" s="42"/>
      <c r="Q511" s="42"/>
    </row>
    <row r="512" spans="3:17" ht="19.649999999999999" customHeight="1" x14ac:dyDescent="0.3">
      <c r="C512" s="42"/>
      <c r="D512" s="42"/>
      <c r="F512" s="42"/>
      <c r="G512" s="79"/>
      <c r="H512" s="42"/>
      <c r="I512" s="42"/>
      <c r="J512" s="42"/>
      <c r="K512" s="42"/>
      <c r="L512" s="42"/>
      <c r="M512" s="42"/>
      <c r="N512" s="42"/>
      <c r="O512" s="42"/>
      <c r="P512" s="42"/>
      <c r="Q512" s="42"/>
    </row>
    <row r="513" spans="3:17" ht="19.649999999999999" customHeight="1" x14ac:dyDescent="0.3">
      <c r="C513" s="42"/>
      <c r="D513" s="42"/>
      <c r="F513" s="42"/>
      <c r="G513" s="79"/>
      <c r="H513" s="42"/>
      <c r="I513" s="42"/>
      <c r="J513" s="42"/>
      <c r="K513" s="42"/>
      <c r="L513" s="42"/>
      <c r="M513" s="42"/>
      <c r="N513" s="42"/>
      <c r="O513" s="42"/>
      <c r="P513" s="42"/>
      <c r="Q513" s="42"/>
    </row>
    <row r="514" spans="3:17" ht="19.649999999999999" customHeight="1" x14ac:dyDescent="0.3">
      <c r="C514" s="42"/>
      <c r="D514" s="42"/>
      <c r="F514" s="42"/>
      <c r="G514" s="79"/>
      <c r="H514" s="42"/>
      <c r="I514" s="42"/>
      <c r="J514" s="42"/>
      <c r="K514" s="42"/>
      <c r="L514" s="42"/>
      <c r="M514" s="42"/>
      <c r="N514" s="42"/>
      <c r="O514" s="42"/>
      <c r="P514" s="42"/>
      <c r="Q514" s="42"/>
    </row>
    <row r="515" spans="3:17" ht="19.649999999999999" customHeight="1" x14ac:dyDescent="0.3">
      <c r="C515" s="42"/>
      <c r="D515" s="42"/>
      <c r="F515" s="42"/>
      <c r="G515" s="79"/>
      <c r="H515" s="42"/>
      <c r="I515" s="42"/>
      <c r="J515" s="42"/>
      <c r="K515" s="42"/>
      <c r="L515" s="42"/>
      <c r="M515" s="42"/>
      <c r="N515" s="42"/>
      <c r="O515" s="42"/>
      <c r="P515" s="42"/>
      <c r="Q515" s="42"/>
    </row>
    <row r="516" spans="3:17" ht="19.649999999999999" customHeight="1" x14ac:dyDescent="0.3">
      <c r="C516" s="42"/>
      <c r="D516" s="42"/>
      <c r="F516" s="42"/>
      <c r="G516" s="79"/>
      <c r="H516" s="42"/>
      <c r="I516" s="42"/>
      <c r="J516" s="42"/>
      <c r="K516" s="42"/>
      <c r="L516" s="42"/>
      <c r="M516" s="42"/>
      <c r="N516" s="42"/>
      <c r="O516" s="42"/>
      <c r="P516" s="42"/>
      <c r="Q516" s="42"/>
    </row>
    <row r="517" spans="3:17" ht="19.649999999999999" customHeight="1" x14ac:dyDescent="0.3">
      <c r="C517" s="42"/>
      <c r="D517" s="42"/>
      <c r="F517" s="42"/>
      <c r="G517" s="79"/>
      <c r="H517" s="42"/>
      <c r="I517" s="42"/>
      <c r="J517" s="42"/>
      <c r="K517" s="42"/>
      <c r="L517" s="42"/>
      <c r="M517" s="42"/>
      <c r="N517" s="42"/>
      <c r="O517" s="42"/>
      <c r="P517" s="42"/>
      <c r="Q517" s="42"/>
    </row>
    <row r="518" spans="3:17" ht="19.649999999999999" customHeight="1" x14ac:dyDescent="0.3">
      <c r="C518" s="42"/>
      <c r="D518" s="42"/>
      <c r="F518" s="42"/>
      <c r="G518" s="79"/>
      <c r="H518" s="42"/>
      <c r="I518" s="42"/>
      <c r="J518" s="42"/>
      <c r="K518" s="42"/>
      <c r="L518" s="42"/>
      <c r="M518" s="42"/>
      <c r="N518" s="42"/>
      <c r="O518" s="42"/>
      <c r="P518" s="42"/>
      <c r="Q518" s="42"/>
    </row>
    <row r="519" spans="3:17" ht="19.649999999999999" customHeight="1" x14ac:dyDescent="0.3">
      <c r="C519" s="42"/>
      <c r="D519" s="42"/>
      <c r="F519" s="42"/>
      <c r="G519" s="79"/>
      <c r="H519" s="42"/>
      <c r="I519" s="42"/>
      <c r="J519" s="42"/>
      <c r="K519" s="42"/>
      <c r="L519" s="42"/>
      <c r="M519" s="42"/>
      <c r="N519" s="42"/>
      <c r="O519" s="42"/>
      <c r="P519" s="42"/>
      <c r="Q519" s="42"/>
    </row>
    <row r="520" spans="3:17" ht="19.649999999999999" customHeight="1" x14ac:dyDescent="0.3">
      <c r="C520" s="42"/>
      <c r="D520" s="42"/>
      <c r="F520" s="42"/>
      <c r="G520" s="79"/>
      <c r="H520" s="42"/>
      <c r="I520" s="42"/>
      <c r="J520" s="42"/>
      <c r="K520" s="42"/>
      <c r="L520" s="42"/>
      <c r="M520" s="42"/>
      <c r="N520" s="42"/>
      <c r="O520" s="42"/>
      <c r="P520" s="42"/>
      <c r="Q520" s="42"/>
    </row>
    <row r="521" spans="3:17" ht="19.649999999999999" customHeight="1" x14ac:dyDescent="0.3">
      <c r="C521" s="42"/>
      <c r="D521" s="42"/>
      <c r="F521" s="42"/>
      <c r="G521" s="79"/>
      <c r="H521" s="42"/>
      <c r="I521" s="42"/>
      <c r="J521" s="42"/>
      <c r="K521" s="42"/>
      <c r="L521" s="42"/>
      <c r="M521" s="42"/>
      <c r="N521" s="42"/>
      <c r="O521" s="42"/>
      <c r="P521" s="42"/>
      <c r="Q521" s="42"/>
    </row>
    <row r="522" spans="3:17" ht="19.649999999999999" customHeight="1" x14ac:dyDescent="0.3">
      <c r="C522" s="42"/>
      <c r="D522" s="42"/>
      <c r="F522" s="42"/>
      <c r="G522" s="79"/>
      <c r="H522" s="42"/>
      <c r="I522" s="42"/>
      <c r="J522" s="42"/>
      <c r="K522" s="42"/>
      <c r="L522" s="42"/>
      <c r="M522" s="42"/>
      <c r="N522" s="42"/>
      <c r="O522" s="42"/>
      <c r="P522" s="42"/>
      <c r="Q522" s="42"/>
    </row>
    <row r="523" spans="3:17" ht="19.649999999999999" customHeight="1" x14ac:dyDescent="0.3">
      <c r="C523" s="42"/>
      <c r="D523" s="42"/>
      <c r="F523" s="42"/>
      <c r="G523" s="79"/>
      <c r="H523" s="42"/>
      <c r="I523" s="42"/>
      <c r="J523" s="42"/>
      <c r="K523" s="42"/>
      <c r="L523" s="42"/>
      <c r="M523" s="42"/>
      <c r="N523" s="42"/>
      <c r="O523" s="42"/>
      <c r="P523" s="42"/>
      <c r="Q523" s="42"/>
    </row>
    <row r="524" spans="3:17" ht="19.649999999999999" customHeight="1" x14ac:dyDescent="0.3">
      <c r="C524" s="42"/>
      <c r="D524" s="42"/>
      <c r="F524" s="42"/>
      <c r="G524" s="79"/>
      <c r="H524" s="42"/>
      <c r="I524" s="42"/>
      <c r="J524" s="42"/>
      <c r="K524" s="42"/>
      <c r="L524" s="42"/>
      <c r="M524" s="42"/>
      <c r="N524" s="42"/>
      <c r="O524" s="42"/>
      <c r="P524" s="42"/>
      <c r="Q524" s="42"/>
    </row>
    <row r="525" spans="3:17" ht="19.649999999999999" customHeight="1" x14ac:dyDescent="0.3">
      <c r="C525" s="42"/>
      <c r="D525" s="42"/>
      <c r="F525" s="42"/>
      <c r="G525" s="79"/>
      <c r="H525" s="42"/>
      <c r="I525" s="42"/>
      <c r="J525" s="42"/>
      <c r="K525" s="42"/>
      <c r="L525" s="42"/>
      <c r="M525" s="42"/>
      <c r="N525" s="42"/>
      <c r="O525" s="42"/>
      <c r="P525" s="42"/>
      <c r="Q525" s="42"/>
    </row>
    <row r="526" spans="3:17" ht="19.649999999999999" customHeight="1" x14ac:dyDescent="0.3">
      <c r="C526" s="42"/>
      <c r="D526" s="42"/>
      <c r="F526" s="42"/>
      <c r="G526" s="79"/>
      <c r="H526" s="42"/>
      <c r="I526" s="42"/>
      <c r="J526" s="42"/>
      <c r="K526" s="42"/>
      <c r="L526" s="42"/>
      <c r="M526" s="42"/>
      <c r="N526" s="42"/>
      <c r="O526" s="42"/>
      <c r="P526" s="42"/>
      <c r="Q526" s="42"/>
    </row>
    <row r="527" spans="3:17" ht="19.649999999999999" customHeight="1" x14ac:dyDescent="0.3">
      <c r="C527" s="42"/>
      <c r="D527" s="42"/>
      <c r="F527" s="42"/>
      <c r="G527" s="79"/>
      <c r="H527" s="42"/>
      <c r="I527" s="42"/>
      <c r="J527" s="42"/>
      <c r="K527" s="42"/>
      <c r="L527" s="42"/>
      <c r="M527" s="42"/>
      <c r="N527" s="42"/>
      <c r="O527" s="42"/>
      <c r="P527" s="42"/>
      <c r="Q527" s="42"/>
    </row>
    <row r="528" spans="3:17" ht="19.649999999999999" customHeight="1" x14ac:dyDescent="0.3">
      <c r="C528" s="42"/>
      <c r="D528" s="42"/>
      <c r="F528" s="42"/>
      <c r="G528" s="79"/>
      <c r="H528" s="42"/>
      <c r="I528" s="42"/>
      <c r="J528" s="42"/>
      <c r="K528" s="42"/>
      <c r="L528" s="42"/>
      <c r="M528" s="42"/>
      <c r="N528" s="42"/>
      <c r="O528" s="42"/>
      <c r="P528" s="42"/>
      <c r="Q528" s="42"/>
    </row>
    <row r="529" spans="3:17" ht="19.649999999999999" customHeight="1" x14ac:dyDescent="0.3">
      <c r="C529" s="42"/>
      <c r="D529" s="42"/>
      <c r="F529" s="42"/>
      <c r="G529" s="79"/>
      <c r="H529" s="42"/>
      <c r="I529" s="42"/>
      <c r="J529" s="42"/>
      <c r="K529" s="42"/>
      <c r="L529" s="42"/>
      <c r="M529" s="42"/>
      <c r="N529" s="42"/>
      <c r="O529" s="42"/>
      <c r="P529" s="42"/>
      <c r="Q529" s="42"/>
    </row>
    <row r="530" spans="3:17" ht="19.649999999999999" customHeight="1" x14ac:dyDescent="0.3">
      <c r="C530" s="42"/>
      <c r="D530" s="42"/>
      <c r="F530" s="42"/>
      <c r="G530" s="79"/>
      <c r="H530" s="42"/>
      <c r="I530" s="42"/>
      <c r="J530" s="42"/>
      <c r="K530" s="42"/>
      <c r="L530" s="42"/>
      <c r="M530" s="42"/>
      <c r="N530" s="42"/>
      <c r="O530" s="42"/>
      <c r="P530" s="42"/>
      <c r="Q530" s="42"/>
    </row>
    <row r="531" spans="3:17" ht="19.649999999999999" customHeight="1" x14ac:dyDescent="0.3">
      <c r="C531" s="42"/>
      <c r="D531" s="42"/>
      <c r="F531" s="42"/>
      <c r="G531" s="79"/>
      <c r="H531" s="42"/>
      <c r="I531" s="42"/>
      <c r="J531" s="42"/>
      <c r="K531" s="42"/>
      <c r="L531" s="42"/>
      <c r="M531" s="42"/>
      <c r="N531" s="42"/>
      <c r="O531" s="42"/>
      <c r="P531" s="42"/>
      <c r="Q531" s="42"/>
    </row>
    <row r="532" spans="3:17" ht="19.649999999999999" customHeight="1" x14ac:dyDescent="0.3">
      <c r="C532" s="42"/>
      <c r="D532" s="42"/>
      <c r="F532" s="42"/>
      <c r="G532" s="79"/>
      <c r="H532" s="42"/>
      <c r="I532" s="42"/>
      <c r="J532" s="42"/>
      <c r="K532" s="42"/>
      <c r="L532" s="42"/>
      <c r="M532" s="42"/>
      <c r="N532" s="42"/>
      <c r="O532" s="42"/>
      <c r="P532" s="42"/>
      <c r="Q532" s="42"/>
    </row>
    <row r="533" spans="3:17" ht="19.649999999999999" customHeight="1" x14ac:dyDescent="0.3">
      <c r="C533" s="42"/>
      <c r="D533" s="42"/>
      <c r="F533" s="42"/>
      <c r="G533" s="79"/>
      <c r="H533" s="42"/>
      <c r="I533" s="42"/>
      <c r="J533" s="42"/>
      <c r="K533" s="42"/>
      <c r="L533" s="42"/>
      <c r="M533" s="42"/>
      <c r="N533" s="42"/>
      <c r="O533" s="42"/>
      <c r="P533" s="42"/>
      <c r="Q533" s="42"/>
    </row>
    <row r="534" spans="3:17" ht="19.649999999999999" customHeight="1" x14ac:dyDescent="0.3">
      <c r="C534" s="42"/>
      <c r="D534" s="42"/>
      <c r="F534" s="42"/>
      <c r="G534" s="79"/>
      <c r="H534" s="42"/>
      <c r="I534" s="42"/>
      <c r="J534" s="42"/>
      <c r="K534" s="42"/>
      <c r="L534" s="42"/>
      <c r="M534" s="42"/>
      <c r="N534" s="42"/>
      <c r="O534" s="42"/>
      <c r="P534" s="42"/>
      <c r="Q534" s="42"/>
    </row>
    <row r="535" spans="3:17" ht="19.649999999999999" customHeight="1" x14ac:dyDescent="0.3">
      <c r="C535" s="42"/>
      <c r="D535" s="42"/>
      <c r="F535" s="42"/>
      <c r="G535" s="79"/>
      <c r="H535" s="42"/>
      <c r="I535" s="42"/>
      <c r="J535" s="42"/>
      <c r="K535" s="42"/>
      <c r="L535" s="42"/>
      <c r="M535" s="42"/>
      <c r="N535" s="42"/>
      <c r="O535" s="42"/>
      <c r="P535" s="42"/>
      <c r="Q535" s="42"/>
    </row>
    <row r="536" spans="3:17" ht="19.649999999999999" customHeight="1" x14ac:dyDescent="0.3">
      <c r="C536" s="42"/>
      <c r="D536" s="42"/>
      <c r="F536" s="42"/>
      <c r="G536" s="79"/>
      <c r="H536" s="42"/>
      <c r="I536" s="42"/>
      <c r="J536" s="42"/>
      <c r="K536" s="42"/>
      <c r="L536" s="42"/>
      <c r="M536" s="42"/>
      <c r="N536" s="42"/>
      <c r="O536" s="42"/>
      <c r="P536" s="42"/>
      <c r="Q536" s="42"/>
    </row>
    <row r="537" spans="3:17" ht="19.649999999999999" customHeight="1" x14ac:dyDescent="0.3">
      <c r="C537" s="42"/>
      <c r="D537" s="42"/>
      <c r="F537" s="42"/>
      <c r="G537" s="79"/>
      <c r="H537" s="42"/>
      <c r="I537" s="42"/>
      <c r="J537" s="42"/>
      <c r="K537" s="42"/>
      <c r="L537" s="42"/>
      <c r="M537" s="42"/>
      <c r="N537" s="42"/>
      <c r="O537" s="42"/>
      <c r="P537" s="42"/>
      <c r="Q537" s="42"/>
    </row>
    <row r="538" spans="3:17" ht="19.649999999999999" customHeight="1" x14ac:dyDescent="0.3">
      <c r="C538" s="42"/>
      <c r="D538" s="42"/>
      <c r="F538" s="42"/>
      <c r="G538" s="79"/>
      <c r="H538" s="42"/>
      <c r="I538" s="42"/>
      <c r="J538" s="42"/>
      <c r="K538" s="42"/>
      <c r="L538" s="42"/>
      <c r="M538" s="42"/>
      <c r="N538" s="42"/>
      <c r="O538" s="42"/>
      <c r="P538" s="42"/>
      <c r="Q538" s="42"/>
    </row>
    <row r="539" spans="3:17" ht="19.649999999999999" customHeight="1" x14ac:dyDescent="0.3">
      <c r="C539" s="42"/>
      <c r="D539" s="42"/>
      <c r="F539" s="42"/>
      <c r="G539" s="79"/>
      <c r="H539" s="42"/>
      <c r="I539" s="42"/>
      <c r="J539" s="42"/>
      <c r="K539" s="42"/>
      <c r="L539" s="42"/>
      <c r="M539" s="42"/>
      <c r="N539" s="42"/>
      <c r="O539" s="42"/>
      <c r="P539" s="42"/>
      <c r="Q539" s="42"/>
    </row>
    <row r="540" spans="3:17" ht="19.649999999999999" customHeight="1" x14ac:dyDescent="0.3">
      <c r="C540" s="42"/>
      <c r="D540" s="42"/>
      <c r="F540" s="42"/>
      <c r="G540" s="79"/>
      <c r="H540" s="42"/>
      <c r="I540" s="42"/>
      <c r="J540" s="42"/>
      <c r="K540" s="42"/>
      <c r="L540" s="42"/>
      <c r="M540" s="42"/>
      <c r="N540" s="42"/>
      <c r="O540" s="42"/>
      <c r="P540" s="42"/>
      <c r="Q540" s="42"/>
    </row>
    <row r="541" spans="3:17" ht="19.649999999999999" customHeight="1" x14ac:dyDescent="0.3">
      <c r="C541" s="42"/>
      <c r="D541" s="42"/>
      <c r="F541" s="42"/>
      <c r="G541" s="79"/>
      <c r="H541" s="42"/>
      <c r="I541" s="42"/>
      <c r="J541" s="42"/>
      <c r="K541" s="42"/>
      <c r="L541" s="42"/>
      <c r="M541" s="42"/>
      <c r="N541" s="42"/>
      <c r="O541" s="42"/>
      <c r="P541" s="42"/>
      <c r="Q541" s="42"/>
    </row>
    <row r="542" spans="3:17" ht="19.649999999999999" customHeight="1" x14ac:dyDescent="0.3">
      <c r="C542" s="42"/>
      <c r="D542" s="42"/>
      <c r="F542" s="42"/>
      <c r="G542" s="79"/>
      <c r="H542" s="42"/>
      <c r="I542" s="42"/>
      <c r="J542" s="42"/>
      <c r="K542" s="42"/>
      <c r="L542" s="42"/>
      <c r="M542" s="42"/>
      <c r="N542" s="42"/>
      <c r="O542" s="42"/>
      <c r="P542" s="42"/>
      <c r="Q542" s="42"/>
    </row>
    <row r="543" spans="3:17" ht="19.649999999999999" customHeight="1" x14ac:dyDescent="0.3">
      <c r="C543" s="42"/>
      <c r="D543" s="42"/>
      <c r="F543" s="42"/>
      <c r="G543" s="79"/>
      <c r="H543" s="42"/>
      <c r="I543" s="42"/>
      <c r="J543" s="42"/>
      <c r="K543" s="42"/>
      <c r="L543" s="42"/>
      <c r="M543" s="42"/>
      <c r="N543" s="42"/>
      <c r="O543" s="42"/>
      <c r="P543" s="42"/>
      <c r="Q543" s="42"/>
    </row>
    <row r="544" spans="3:17" ht="19.649999999999999" customHeight="1" x14ac:dyDescent="0.3">
      <c r="C544" s="42"/>
      <c r="D544" s="42"/>
      <c r="F544" s="42"/>
      <c r="G544" s="79"/>
      <c r="H544" s="42"/>
      <c r="I544" s="42"/>
      <c r="J544" s="42"/>
      <c r="K544" s="42"/>
      <c r="L544" s="42"/>
      <c r="M544" s="42"/>
      <c r="N544" s="42"/>
      <c r="O544" s="42"/>
      <c r="P544" s="42"/>
      <c r="Q544" s="42"/>
    </row>
    <row r="545" spans="3:17" ht="19.649999999999999" customHeight="1" x14ac:dyDescent="0.3">
      <c r="C545" s="42"/>
      <c r="D545" s="42"/>
      <c r="F545" s="42"/>
      <c r="G545" s="79"/>
      <c r="H545" s="42"/>
      <c r="I545" s="42"/>
      <c r="J545" s="42"/>
      <c r="K545" s="42"/>
      <c r="L545" s="42"/>
      <c r="M545" s="42"/>
      <c r="N545" s="42"/>
      <c r="O545" s="42"/>
      <c r="P545" s="42"/>
      <c r="Q545" s="42"/>
    </row>
    <row r="546" spans="3:17" ht="19.649999999999999" customHeight="1" x14ac:dyDescent="0.3">
      <c r="C546" s="42"/>
      <c r="D546" s="42"/>
      <c r="F546" s="42"/>
      <c r="G546" s="79"/>
      <c r="H546" s="42"/>
      <c r="I546" s="42"/>
      <c r="J546" s="42"/>
      <c r="K546" s="42"/>
      <c r="L546" s="42"/>
      <c r="M546" s="42"/>
      <c r="N546" s="42"/>
      <c r="O546" s="42"/>
      <c r="P546" s="42"/>
      <c r="Q546" s="42"/>
    </row>
    <row r="547" spans="3:17" ht="19.649999999999999" customHeight="1" x14ac:dyDescent="0.3">
      <c r="C547" s="42"/>
      <c r="D547" s="42"/>
      <c r="F547" s="42"/>
      <c r="G547" s="79"/>
      <c r="H547" s="42"/>
      <c r="I547" s="42"/>
      <c r="J547" s="42"/>
      <c r="K547" s="42"/>
      <c r="L547" s="42"/>
      <c r="M547" s="42"/>
      <c r="N547" s="42"/>
      <c r="O547" s="42"/>
      <c r="P547" s="42"/>
      <c r="Q547" s="42"/>
    </row>
    <row r="548" spans="3:17" ht="19.649999999999999" customHeight="1" x14ac:dyDescent="0.3">
      <c r="C548" s="42"/>
      <c r="D548" s="42"/>
      <c r="F548" s="42"/>
      <c r="G548" s="79"/>
      <c r="H548" s="42"/>
      <c r="I548" s="42"/>
      <c r="J548" s="42"/>
      <c r="K548" s="42"/>
      <c r="L548" s="42"/>
      <c r="M548" s="42"/>
      <c r="N548" s="42"/>
      <c r="O548" s="42"/>
      <c r="P548" s="42"/>
      <c r="Q548" s="42"/>
    </row>
    <row r="549" spans="3:17" ht="19.649999999999999" customHeight="1" x14ac:dyDescent="0.3">
      <c r="C549" s="42"/>
      <c r="D549" s="42"/>
      <c r="F549" s="42"/>
      <c r="G549" s="79"/>
      <c r="H549" s="42"/>
      <c r="I549" s="42"/>
      <c r="J549" s="42"/>
      <c r="K549" s="42"/>
      <c r="L549" s="42"/>
      <c r="M549" s="42"/>
      <c r="N549" s="42"/>
      <c r="O549" s="42"/>
      <c r="P549" s="42"/>
      <c r="Q549" s="42"/>
    </row>
    <row r="550" spans="3:17" ht="19.649999999999999" customHeight="1" x14ac:dyDescent="0.3">
      <c r="C550" s="42"/>
      <c r="D550" s="42"/>
      <c r="F550" s="42"/>
      <c r="G550" s="79"/>
      <c r="H550" s="42"/>
      <c r="I550" s="42"/>
      <c r="J550" s="42"/>
      <c r="K550" s="42"/>
      <c r="L550" s="42"/>
      <c r="M550" s="42"/>
      <c r="N550" s="42"/>
      <c r="O550" s="42"/>
      <c r="P550" s="42"/>
      <c r="Q550" s="42"/>
    </row>
    <row r="551" spans="3:17" ht="19.649999999999999" customHeight="1" x14ac:dyDescent="0.3">
      <c r="C551" s="42"/>
      <c r="D551" s="42"/>
      <c r="F551" s="42"/>
      <c r="G551" s="79"/>
      <c r="H551" s="42"/>
      <c r="I551" s="42"/>
      <c r="J551" s="42"/>
      <c r="K551" s="42"/>
      <c r="L551" s="42"/>
      <c r="M551" s="42"/>
      <c r="N551" s="42"/>
      <c r="O551" s="42"/>
      <c r="P551" s="42"/>
      <c r="Q551" s="42"/>
    </row>
    <row r="552" spans="3:17" ht="19.649999999999999" customHeight="1" x14ac:dyDescent="0.3">
      <c r="C552" s="42"/>
      <c r="D552" s="42"/>
      <c r="F552" s="42"/>
      <c r="G552" s="79"/>
      <c r="H552" s="42"/>
      <c r="I552" s="42"/>
      <c r="J552" s="42"/>
      <c r="K552" s="42"/>
      <c r="L552" s="42"/>
      <c r="M552" s="42"/>
      <c r="N552" s="42"/>
      <c r="O552" s="42"/>
      <c r="P552" s="42"/>
      <c r="Q552" s="42"/>
    </row>
    <row r="553" spans="3:17" ht="19.649999999999999" customHeight="1" x14ac:dyDescent="0.3">
      <c r="C553" s="42"/>
      <c r="D553" s="42"/>
      <c r="F553" s="42"/>
      <c r="G553" s="79"/>
      <c r="H553" s="42"/>
      <c r="I553" s="42"/>
      <c r="J553" s="42"/>
      <c r="K553" s="42"/>
      <c r="L553" s="42"/>
      <c r="M553" s="42"/>
      <c r="N553" s="42"/>
      <c r="O553" s="42"/>
      <c r="P553" s="42"/>
      <c r="Q553" s="42"/>
    </row>
    <row r="554" spans="3:17" ht="19.649999999999999" customHeight="1" x14ac:dyDescent="0.3">
      <c r="C554" s="42"/>
      <c r="D554" s="42"/>
      <c r="F554" s="42"/>
      <c r="G554" s="79"/>
      <c r="H554" s="42"/>
      <c r="I554" s="42"/>
      <c r="J554" s="42"/>
      <c r="K554" s="42"/>
      <c r="L554" s="42"/>
      <c r="M554" s="42"/>
      <c r="N554" s="42"/>
      <c r="O554" s="42"/>
      <c r="P554" s="42"/>
      <c r="Q554" s="42"/>
    </row>
    <row r="555" spans="3:17" ht="19.649999999999999" customHeight="1" x14ac:dyDescent="0.3">
      <c r="C555" s="42"/>
      <c r="D555" s="42"/>
      <c r="F555" s="42"/>
      <c r="G555" s="79"/>
      <c r="H555" s="42"/>
      <c r="I555" s="42"/>
      <c r="J555" s="42"/>
      <c r="K555" s="42"/>
      <c r="L555" s="42"/>
      <c r="M555" s="42"/>
      <c r="N555" s="42"/>
      <c r="O555" s="42"/>
      <c r="P555" s="42"/>
      <c r="Q555" s="42"/>
    </row>
    <row r="556" spans="3:17" ht="19.649999999999999" customHeight="1" x14ac:dyDescent="0.3">
      <c r="C556" s="42"/>
      <c r="D556" s="42"/>
      <c r="F556" s="42"/>
      <c r="G556" s="79"/>
      <c r="H556" s="42"/>
      <c r="I556" s="42"/>
      <c r="J556" s="42"/>
      <c r="K556" s="42"/>
      <c r="L556" s="42"/>
      <c r="M556" s="42"/>
      <c r="N556" s="42"/>
      <c r="O556" s="42"/>
      <c r="P556" s="42"/>
      <c r="Q556" s="42"/>
    </row>
    <row r="557" spans="3:17" ht="19.649999999999999" customHeight="1" x14ac:dyDescent="0.3">
      <c r="C557" s="42"/>
      <c r="D557" s="42"/>
      <c r="F557" s="42"/>
      <c r="G557" s="79"/>
      <c r="H557" s="42"/>
      <c r="I557" s="42"/>
      <c r="J557" s="42"/>
      <c r="K557" s="42"/>
      <c r="L557" s="42"/>
      <c r="M557" s="42"/>
      <c r="N557" s="42"/>
      <c r="O557" s="42"/>
      <c r="P557" s="42"/>
      <c r="Q557" s="42"/>
    </row>
    <row r="558" spans="3:17" ht="19.649999999999999" customHeight="1" x14ac:dyDescent="0.3">
      <c r="C558" s="42"/>
      <c r="D558" s="42"/>
      <c r="F558" s="42"/>
      <c r="G558" s="79"/>
      <c r="H558" s="42"/>
      <c r="I558" s="42"/>
      <c r="J558" s="42"/>
      <c r="K558" s="42"/>
      <c r="L558" s="42"/>
      <c r="M558" s="42"/>
      <c r="N558" s="42"/>
      <c r="O558" s="42"/>
      <c r="P558" s="42"/>
      <c r="Q558" s="42"/>
    </row>
    <row r="559" spans="3:17" ht="19.649999999999999" customHeight="1" x14ac:dyDescent="0.3">
      <c r="C559" s="42"/>
      <c r="D559" s="42"/>
      <c r="F559" s="42"/>
      <c r="G559" s="79"/>
      <c r="H559" s="42"/>
      <c r="I559" s="42"/>
      <c r="J559" s="42"/>
      <c r="K559" s="42"/>
      <c r="L559" s="42"/>
      <c r="M559" s="42"/>
      <c r="N559" s="42"/>
      <c r="O559" s="42"/>
      <c r="P559" s="42"/>
      <c r="Q559" s="42"/>
    </row>
    <row r="560" spans="3:17" ht="19.649999999999999" customHeight="1" x14ac:dyDescent="0.3">
      <c r="C560" s="42"/>
      <c r="D560" s="42"/>
      <c r="F560" s="42"/>
      <c r="G560" s="79"/>
      <c r="H560" s="42"/>
      <c r="I560" s="42"/>
      <c r="J560" s="42"/>
      <c r="K560" s="42"/>
      <c r="L560" s="42"/>
      <c r="M560" s="42"/>
      <c r="N560" s="42"/>
      <c r="O560" s="42"/>
      <c r="P560" s="42"/>
      <c r="Q560" s="42"/>
    </row>
    <row r="561" spans="3:17" ht="19.649999999999999" customHeight="1" x14ac:dyDescent="0.3">
      <c r="C561" s="42"/>
      <c r="D561" s="42"/>
      <c r="F561" s="42"/>
      <c r="G561" s="79"/>
      <c r="H561" s="42"/>
      <c r="I561" s="42"/>
      <c r="J561" s="42"/>
      <c r="K561" s="42"/>
      <c r="L561" s="42"/>
      <c r="M561" s="42"/>
      <c r="N561" s="42"/>
      <c r="O561" s="42"/>
      <c r="P561" s="42"/>
      <c r="Q561" s="42"/>
    </row>
    <row r="562" spans="3:17" ht="19.649999999999999" customHeight="1" x14ac:dyDescent="0.3">
      <c r="C562" s="42"/>
      <c r="D562" s="42"/>
      <c r="F562" s="42"/>
      <c r="G562" s="79"/>
      <c r="H562" s="42"/>
      <c r="I562" s="42"/>
      <c r="J562" s="42"/>
      <c r="K562" s="42"/>
      <c r="L562" s="42"/>
      <c r="M562" s="42"/>
      <c r="N562" s="42"/>
      <c r="O562" s="42"/>
      <c r="P562" s="42"/>
      <c r="Q562" s="42"/>
    </row>
    <row r="563" spans="3:17" ht="19.649999999999999" customHeight="1" x14ac:dyDescent="0.3">
      <c r="C563" s="42"/>
      <c r="D563" s="42"/>
      <c r="F563" s="42"/>
      <c r="G563" s="79"/>
      <c r="H563" s="42"/>
      <c r="I563" s="42"/>
      <c r="J563" s="42"/>
      <c r="K563" s="42"/>
      <c r="L563" s="42"/>
      <c r="M563" s="42"/>
      <c r="N563" s="42"/>
      <c r="O563" s="42"/>
      <c r="P563" s="42"/>
      <c r="Q563" s="42"/>
    </row>
    <row r="564" spans="3:17" ht="19.649999999999999" customHeight="1" x14ac:dyDescent="0.3">
      <c r="C564" s="42"/>
      <c r="D564" s="42"/>
      <c r="F564" s="42"/>
      <c r="G564" s="79"/>
      <c r="H564" s="42"/>
      <c r="I564" s="42"/>
      <c r="J564" s="42"/>
      <c r="K564" s="42"/>
      <c r="L564" s="42"/>
      <c r="M564" s="42"/>
      <c r="N564" s="42"/>
      <c r="O564" s="42"/>
      <c r="P564" s="42"/>
      <c r="Q564" s="42"/>
    </row>
    <row r="565" spans="3:17" ht="19.649999999999999" customHeight="1" x14ac:dyDescent="0.3">
      <c r="C565" s="42"/>
      <c r="D565" s="42"/>
      <c r="F565" s="42"/>
      <c r="G565" s="79"/>
      <c r="H565" s="42"/>
      <c r="I565" s="42"/>
      <c r="J565" s="42"/>
      <c r="K565" s="42"/>
      <c r="L565" s="42"/>
      <c r="M565" s="42"/>
      <c r="N565" s="42"/>
      <c r="O565" s="42"/>
      <c r="P565" s="42"/>
      <c r="Q565" s="42"/>
    </row>
    <row r="566" spans="3:17" ht="19.649999999999999" customHeight="1" x14ac:dyDescent="0.3">
      <c r="C566" s="42"/>
      <c r="D566" s="42"/>
      <c r="F566" s="42"/>
      <c r="G566" s="79"/>
      <c r="H566" s="42"/>
      <c r="I566" s="42"/>
      <c r="J566" s="42"/>
      <c r="K566" s="42"/>
      <c r="L566" s="42"/>
      <c r="M566" s="42"/>
      <c r="N566" s="42"/>
      <c r="O566" s="42"/>
      <c r="P566" s="42"/>
      <c r="Q566" s="42"/>
    </row>
    <row r="567" spans="3:17" ht="19.649999999999999" customHeight="1" x14ac:dyDescent="0.3">
      <c r="C567" s="42"/>
      <c r="D567" s="42"/>
      <c r="F567" s="42"/>
      <c r="G567" s="79"/>
      <c r="H567" s="42"/>
      <c r="I567" s="42"/>
      <c r="J567" s="42"/>
      <c r="K567" s="42"/>
      <c r="L567" s="42"/>
      <c r="M567" s="42"/>
      <c r="N567" s="42"/>
      <c r="O567" s="42"/>
      <c r="P567" s="42"/>
      <c r="Q567" s="42"/>
    </row>
    <row r="568" spans="3:17" ht="19.649999999999999" customHeight="1" x14ac:dyDescent="0.3">
      <c r="C568" s="42"/>
      <c r="D568" s="42"/>
      <c r="F568" s="42"/>
      <c r="G568" s="79"/>
      <c r="H568" s="42"/>
      <c r="I568" s="42"/>
      <c r="J568" s="42"/>
      <c r="K568" s="42"/>
      <c r="L568" s="42"/>
      <c r="M568" s="42"/>
      <c r="N568" s="42"/>
      <c r="O568" s="42"/>
      <c r="P568" s="42"/>
      <c r="Q568" s="42"/>
    </row>
    <row r="569" spans="3:17" ht="19.649999999999999" customHeight="1" x14ac:dyDescent="0.3">
      <c r="C569" s="42"/>
      <c r="D569" s="42"/>
      <c r="F569" s="42"/>
      <c r="G569" s="79"/>
      <c r="H569" s="42"/>
      <c r="I569" s="42"/>
      <c r="J569" s="42"/>
      <c r="K569" s="42"/>
      <c r="L569" s="42"/>
      <c r="M569" s="42"/>
      <c r="N569" s="42"/>
      <c r="O569" s="42"/>
      <c r="P569" s="42"/>
      <c r="Q569" s="42"/>
    </row>
    <row r="570" spans="3:17" ht="19.649999999999999" customHeight="1" x14ac:dyDescent="0.3">
      <c r="C570" s="42"/>
      <c r="D570" s="42"/>
      <c r="F570" s="42"/>
      <c r="G570" s="79"/>
      <c r="H570" s="42"/>
      <c r="I570" s="42"/>
      <c r="J570" s="42"/>
      <c r="K570" s="42"/>
      <c r="L570" s="42"/>
      <c r="M570" s="42"/>
      <c r="N570" s="42"/>
      <c r="O570" s="42"/>
      <c r="P570" s="42"/>
      <c r="Q570" s="42"/>
    </row>
    <row r="571" spans="3:17" ht="19.649999999999999" customHeight="1" x14ac:dyDescent="0.3">
      <c r="C571" s="42"/>
      <c r="D571" s="42"/>
      <c r="F571" s="42"/>
      <c r="G571" s="79"/>
      <c r="H571" s="42"/>
      <c r="I571" s="42"/>
      <c r="J571" s="42"/>
      <c r="K571" s="42"/>
      <c r="L571" s="42"/>
      <c r="M571" s="42"/>
      <c r="N571" s="42"/>
      <c r="O571" s="42"/>
      <c r="P571" s="42"/>
      <c r="Q571" s="42"/>
    </row>
    <row r="572" spans="3:17" ht="19.649999999999999" customHeight="1" x14ac:dyDescent="0.3">
      <c r="C572" s="42"/>
      <c r="D572" s="42"/>
      <c r="F572" s="42"/>
      <c r="G572" s="79"/>
      <c r="H572" s="42"/>
      <c r="I572" s="42"/>
      <c r="J572" s="42"/>
      <c r="K572" s="42"/>
      <c r="L572" s="42"/>
      <c r="M572" s="42"/>
      <c r="N572" s="42"/>
      <c r="O572" s="42"/>
      <c r="P572" s="42"/>
      <c r="Q572" s="42"/>
    </row>
    <row r="573" spans="3:17" ht="19.649999999999999" customHeight="1" x14ac:dyDescent="0.3">
      <c r="C573" s="42"/>
      <c r="D573" s="42"/>
      <c r="F573" s="42"/>
      <c r="G573" s="79"/>
      <c r="H573" s="42"/>
      <c r="I573" s="42"/>
      <c r="J573" s="42"/>
      <c r="K573" s="42"/>
      <c r="L573" s="42"/>
      <c r="M573" s="42"/>
      <c r="N573" s="42"/>
      <c r="O573" s="42"/>
      <c r="P573" s="42"/>
      <c r="Q573" s="42"/>
    </row>
    <row r="574" spans="3:17" ht="19.649999999999999" customHeight="1" x14ac:dyDescent="0.3">
      <c r="C574" s="42"/>
      <c r="D574" s="42"/>
      <c r="F574" s="42"/>
      <c r="G574" s="79"/>
      <c r="H574" s="42"/>
      <c r="I574" s="42"/>
      <c r="J574" s="42"/>
      <c r="K574" s="42"/>
      <c r="L574" s="42"/>
      <c r="M574" s="42"/>
      <c r="N574" s="42"/>
      <c r="O574" s="42"/>
      <c r="P574" s="42"/>
      <c r="Q574" s="42"/>
    </row>
    <row r="575" spans="3:17" ht="19.649999999999999" customHeight="1" x14ac:dyDescent="0.3">
      <c r="C575" s="42"/>
      <c r="D575" s="42"/>
      <c r="F575" s="42"/>
      <c r="G575" s="79"/>
      <c r="H575" s="42"/>
      <c r="I575" s="42"/>
      <c r="J575" s="42"/>
      <c r="K575" s="42"/>
      <c r="L575" s="42"/>
      <c r="M575" s="42"/>
      <c r="N575" s="42"/>
      <c r="O575" s="42"/>
      <c r="P575" s="42"/>
      <c r="Q575" s="42"/>
    </row>
    <row r="576" spans="3:17" ht="19.649999999999999" customHeight="1" x14ac:dyDescent="0.3">
      <c r="C576" s="42"/>
      <c r="D576" s="42"/>
      <c r="F576" s="42"/>
      <c r="G576" s="79"/>
      <c r="H576" s="42"/>
      <c r="I576" s="42"/>
      <c r="J576" s="42"/>
      <c r="K576" s="42"/>
      <c r="L576" s="42"/>
      <c r="M576" s="42"/>
      <c r="N576" s="42"/>
      <c r="O576" s="42"/>
      <c r="P576" s="42"/>
      <c r="Q576" s="42"/>
    </row>
    <row r="577" spans="3:17" ht="19.649999999999999" customHeight="1" x14ac:dyDescent="0.3">
      <c r="C577" s="42"/>
      <c r="D577" s="42"/>
      <c r="F577" s="42"/>
      <c r="G577" s="79"/>
      <c r="H577" s="42"/>
      <c r="I577" s="42"/>
      <c r="J577" s="42"/>
      <c r="K577" s="42"/>
      <c r="L577" s="42"/>
      <c r="M577" s="42"/>
      <c r="N577" s="42"/>
      <c r="O577" s="42"/>
      <c r="P577" s="42"/>
      <c r="Q577" s="42"/>
    </row>
    <row r="578" spans="3:17" ht="19.649999999999999" customHeight="1" x14ac:dyDescent="0.3">
      <c r="C578" s="42"/>
      <c r="D578" s="42"/>
      <c r="F578" s="42"/>
      <c r="G578" s="79"/>
      <c r="H578" s="42"/>
      <c r="I578" s="42"/>
      <c r="J578" s="42"/>
      <c r="K578" s="42"/>
      <c r="L578" s="42"/>
      <c r="M578" s="42"/>
      <c r="N578" s="42"/>
      <c r="O578" s="42"/>
      <c r="P578" s="42"/>
      <c r="Q578" s="42"/>
    </row>
    <row r="579" spans="3:17" ht="19.649999999999999" customHeight="1" x14ac:dyDescent="0.3">
      <c r="C579" s="42"/>
      <c r="D579" s="42"/>
      <c r="F579" s="42"/>
      <c r="G579" s="79"/>
      <c r="H579" s="42"/>
      <c r="I579" s="42"/>
      <c r="J579" s="42"/>
      <c r="K579" s="42"/>
      <c r="L579" s="42"/>
      <c r="M579" s="42"/>
      <c r="N579" s="42"/>
      <c r="O579" s="42"/>
      <c r="P579" s="42"/>
      <c r="Q579" s="42"/>
    </row>
    <row r="580" spans="3:17" ht="19.649999999999999" customHeight="1" x14ac:dyDescent="0.3">
      <c r="C580" s="42"/>
      <c r="D580" s="42"/>
      <c r="F580" s="42"/>
      <c r="G580" s="79"/>
      <c r="H580" s="42"/>
      <c r="I580" s="42"/>
      <c r="J580" s="42"/>
      <c r="K580" s="42"/>
      <c r="L580" s="42"/>
      <c r="M580" s="42"/>
      <c r="N580" s="42"/>
      <c r="O580" s="42"/>
      <c r="P580" s="42"/>
      <c r="Q580" s="42"/>
    </row>
    <row r="581" spans="3:17" ht="19.649999999999999" customHeight="1" x14ac:dyDescent="0.3">
      <c r="C581" s="42"/>
      <c r="D581" s="42"/>
      <c r="F581" s="42"/>
      <c r="G581" s="79"/>
      <c r="H581" s="42"/>
      <c r="I581" s="42"/>
      <c r="J581" s="42"/>
      <c r="K581" s="42"/>
      <c r="L581" s="42"/>
      <c r="M581" s="42"/>
      <c r="N581" s="42"/>
      <c r="O581" s="42"/>
      <c r="P581" s="42"/>
      <c r="Q581" s="42"/>
    </row>
    <row r="582" spans="3:17" ht="19.649999999999999" customHeight="1" x14ac:dyDescent="0.3">
      <c r="C582" s="42"/>
      <c r="D582" s="42"/>
      <c r="F582" s="42"/>
      <c r="G582" s="79"/>
      <c r="H582" s="42"/>
      <c r="I582" s="42"/>
      <c r="J582" s="42"/>
      <c r="K582" s="42"/>
      <c r="L582" s="42"/>
      <c r="M582" s="42"/>
      <c r="N582" s="42"/>
      <c r="O582" s="42"/>
      <c r="P582" s="42"/>
      <c r="Q582" s="42"/>
    </row>
    <row r="583" spans="3:17" ht="19.649999999999999" customHeight="1" x14ac:dyDescent="0.3">
      <c r="C583" s="42"/>
      <c r="D583" s="42"/>
      <c r="F583" s="42"/>
      <c r="G583" s="79"/>
      <c r="H583" s="42"/>
      <c r="I583" s="42"/>
      <c r="J583" s="42"/>
      <c r="K583" s="42"/>
      <c r="L583" s="42"/>
      <c r="M583" s="42"/>
      <c r="N583" s="42"/>
      <c r="O583" s="42"/>
      <c r="P583" s="42"/>
      <c r="Q583" s="42"/>
    </row>
    <row r="584" spans="3:17" ht="19.649999999999999" customHeight="1" x14ac:dyDescent="0.3">
      <c r="C584" s="42"/>
      <c r="D584" s="42"/>
      <c r="F584" s="42"/>
      <c r="G584" s="79"/>
      <c r="H584" s="42"/>
      <c r="I584" s="42"/>
      <c r="J584" s="42"/>
      <c r="K584" s="42"/>
      <c r="L584" s="42"/>
      <c r="M584" s="42"/>
      <c r="N584" s="42"/>
      <c r="O584" s="42"/>
      <c r="P584" s="42"/>
      <c r="Q584" s="42"/>
    </row>
    <row r="585" spans="3:17" ht="19.649999999999999" customHeight="1" x14ac:dyDescent="0.3">
      <c r="C585" s="42"/>
      <c r="D585" s="42"/>
      <c r="F585" s="42"/>
      <c r="G585" s="79"/>
      <c r="H585" s="42"/>
      <c r="I585" s="42"/>
      <c r="J585" s="42"/>
      <c r="K585" s="42"/>
      <c r="L585" s="42"/>
      <c r="M585" s="42"/>
      <c r="N585" s="42"/>
      <c r="O585" s="42"/>
      <c r="P585" s="42"/>
      <c r="Q585" s="42"/>
    </row>
    <row r="586" spans="3:17" ht="19.649999999999999" customHeight="1" x14ac:dyDescent="0.3">
      <c r="C586" s="42"/>
      <c r="D586" s="42"/>
      <c r="F586" s="42"/>
      <c r="G586" s="79"/>
      <c r="H586" s="42"/>
      <c r="I586" s="42"/>
      <c r="J586" s="42"/>
      <c r="K586" s="42"/>
      <c r="L586" s="42"/>
      <c r="M586" s="42"/>
      <c r="N586" s="42"/>
      <c r="O586" s="42"/>
      <c r="P586" s="42"/>
      <c r="Q586" s="42"/>
    </row>
    <row r="587" spans="3:17" ht="19.649999999999999" customHeight="1" x14ac:dyDescent="0.3">
      <c r="C587" s="42"/>
      <c r="D587" s="42"/>
      <c r="F587" s="42"/>
      <c r="G587" s="79"/>
      <c r="H587" s="42"/>
      <c r="I587" s="42"/>
      <c r="J587" s="42"/>
      <c r="K587" s="42"/>
      <c r="L587" s="42"/>
      <c r="M587" s="42"/>
      <c r="N587" s="42"/>
      <c r="O587" s="42"/>
      <c r="P587" s="42"/>
      <c r="Q587" s="42"/>
    </row>
    <row r="588" spans="3:17" ht="19.649999999999999" customHeight="1" x14ac:dyDescent="0.3">
      <c r="C588" s="42"/>
      <c r="D588" s="42"/>
      <c r="F588" s="42"/>
      <c r="G588" s="79"/>
      <c r="H588" s="42"/>
      <c r="I588" s="42"/>
      <c r="J588" s="42"/>
      <c r="K588" s="42"/>
      <c r="L588" s="42"/>
      <c r="M588" s="42"/>
      <c r="N588" s="42"/>
      <c r="O588" s="42"/>
      <c r="P588" s="42"/>
      <c r="Q588" s="42"/>
    </row>
    <row r="589" spans="3:17" ht="19.649999999999999" customHeight="1" x14ac:dyDescent="0.3">
      <c r="C589" s="42"/>
      <c r="D589" s="42"/>
      <c r="F589" s="42"/>
      <c r="G589" s="79"/>
      <c r="H589" s="42"/>
      <c r="I589" s="42"/>
      <c r="J589" s="42"/>
      <c r="K589" s="42"/>
      <c r="L589" s="42"/>
      <c r="M589" s="42"/>
      <c r="N589" s="42"/>
      <c r="O589" s="42"/>
      <c r="P589" s="42"/>
      <c r="Q589" s="42"/>
    </row>
    <row r="590" spans="3:17" ht="19.649999999999999" customHeight="1" x14ac:dyDescent="0.3">
      <c r="C590" s="42"/>
      <c r="D590" s="42"/>
      <c r="F590" s="42"/>
      <c r="G590" s="79"/>
      <c r="H590" s="42"/>
      <c r="I590" s="42"/>
      <c r="J590" s="42"/>
      <c r="K590" s="42"/>
      <c r="L590" s="42"/>
      <c r="M590" s="42"/>
      <c r="N590" s="42"/>
      <c r="O590" s="42"/>
      <c r="P590" s="42"/>
      <c r="Q590" s="42"/>
    </row>
    <row r="591" spans="3:17" ht="19.649999999999999" customHeight="1" x14ac:dyDescent="0.3">
      <c r="C591" s="42"/>
      <c r="D591" s="42"/>
      <c r="F591" s="42"/>
      <c r="G591" s="79"/>
      <c r="H591" s="42"/>
      <c r="I591" s="42"/>
      <c r="J591" s="42"/>
      <c r="K591" s="42"/>
      <c r="L591" s="42"/>
      <c r="M591" s="42"/>
      <c r="N591" s="42"/>
      <c r="O591" s="42"/>
      <c r="P591" s="42"/>
      <c r="Q591" s="42"/>
    </row>
    <row r="592" spans="3:17" ht="19.649999999999999" customHeight="1" x14ac:dyDescent="0.3">
      <c r="C592" s="42"/>
      <c r="D592" s="42"/>
      <c r="F592" s="42"/>
      <c r="G592" s="79"/>
      <c r="H592" s="42"/>
      <c r="I592" s="42"/>
      <c r="J592" s="42"/>
      <c r="K592" s="42"/>
      <c r="L592" s="42"/>
      <c r="M592" s="42"/>
      <c r="N592" s="42"/>
      <c r="O592" s="42"/>
      <c r="P592" s="42"/>
      <c r="Q592" s="42"/>
    </row>
    <row r="593" spans="3:17" ht="19.649999999999999" customHeight="1" x14ac:dyDescent="0.3">
      <c r="C593" s="42"/>
      <c r="D593" s="42"/>
      <c r="F593" s="42"/>
      <c r="G593" s="79"/>
      <c r="H593" s="42"/>
      <c r="I593" s="42"/>
      <c r="J593" s="42"/>
      <c r="K593" s="42"/>
      <c r="L593" s="42"/>
      <c r="M593" s="42"/>
      <c r="N593" s="42"/>
      <c r="O593" s="42"/>
      <c r="P593" s="42"/>
      <c r="Q593" s="42"/>
    </row>
    <row r="594" spans="3:17" ht="19.649999999999999" customHeight="1" x14ac:dyDescent="0.3">
      <c r="C594" s="42"/>
      <c r="D594" s="42"/>
      <c r="F594" s="42"/>
      <c r="G594" s="79"/>
      <c r="H594" s="42"/>
      <c r="I594" s="42"/>
      <c r="J594" s="42"/>
      <c r="K594" s="42"/>
      <c r="L594" s="42"/>
      <c r="M594" s="42"/>
      <c r="N594" s="42"/>
      <c r="O594" s="42"/>
      <c r="P594" s="42"/>
      <c r="Q594" s="42"/>
    </row>
    <row r="595" spans="3:17" ht="19.649999999999999" customHeight="1" x14ac:dyDescent="0.3">
      <c r="C595" s="42"/>
      <c r="D595" s="42"/>
      <c r="F595" s="42"/>
      <c r="G595" s="79"/>
      <c r="H595" s="42"/>
      <c r="I595" s="42"/>
      <c r="J595" s="42"/>
      <c r="K595" s="42"/>
      <c r="L595" s="42"/>
      <c r="M595" s="42"/>
      <c r="N595" s="42"/>
      <c r="O595" s="42"/>
      <c r="P595" s="42"/>
      <c r="Q595" s="42"/>
    </row>
    <row r="596" spans="3:17" ht="19.649999999999999" customHeight="1" x14ac:dyDescent="0.3">
      <c r="C596" s="42"/>
      <c r="D596" s="42"/>
      <c r="F596" s="42"/>
      <c r="G596" s="79"/>
      <c r="H596" s="42"/>
      <c r="I596" s="42"/>
      <c r="J596" s="42"/>
      <c r="K596" s="42"/>
      <c r="L596" s="42"/>
      <c r="M596" s="42"/>
      <c r="N596" s="42"/>
      <c r="O596" s="42"/>
      <c r="P596" s="42"/>
      <c r="Q596" s="42"/>
    </row>
    <row r="597" spans="3:17" ht="19.649999999999999" customHeight="1" x14ac:dyDescent="0.3">
      <c r="C597" s="42"/>
      <c r="D597" s="42"/>
      <c r="F597" s="42"/>
      <c r="G597" s="79"/>
      <c r="H597" s="42"/>
      <c r="I597" s="42"/>
      <c r="J597" s="42"/>
      <c r="K597" s="42"/>
      <c r="L597" s="42"/>
      <c r="M597" s="42"/>
      <c r="N597" s="42"/>
      <c r="O597" s="42"/>
      <c r="P597" s="42"/>
      <c r="Q597" s="42"/>
    </row>
    <row r="598" spans="3:17" ht="19.649999999999999" customHeight="1" x14ac:dyDescent="0.3">
      <c r="C598" s="42"/>
      <c r="D598" s="42"/>
      <c r="F598" s="42"/>
      <c r="G598" s="79"/>
      <c r="H598" s="42"/>
      <c r="I598" s="42"/>
      <c r="J598" s="42"/>
      <c r="K598" s="42"/>
      <c r="L598" s="42"/>
      <c r="M598" s="42"/>
      <c r="N598" s="42"/>
      <c r="O598" s="42"/>
      <c r="P598" s="42"/>
      <c r="Q598" s="42"/>
    </row>
    <row r="599" spans="3:17" ht="19.649999999999999" customHeight="1" x14ac:dyDescent="0.3">
      <c r="C599" s="42"/>
      <c r="D599" s="42"/>
      <c r="F599" s="42"/>
      <c r="G599" s="79"/>
      <c r="H599" s="42"/>
      <c r="I599" s="42"/>
      <c r="J599" s="42"/>
      <c r="K599" s="42"/>
      <c r="L599" s="42"/>
      <c r="M599" s="42"/>
      <c r="N599" s="42"/>
      <c r="O599" s="42"/>
      <c r="P599" s="42"/>
      <c r="Q599" s="42"/>
    </row>
    <row r="600" spans="3:17" ht="19.649999999999999" customHeight="1" x14ac:dyDescent="0.3">
      <c r="C600" s="42"/>
      <c r="D600" s="42"/>
      <c r="F600" s="42"/>
      <c r="G600" s="79"/>
      <c r="H600" s="42"/>
      <c r="I600" s="42"/>
      <c r="J600" s="42"/>
      <c r="K600" s="42"/>
      <c r="L600" s="42"/>
      <c r="M600" s="42"/>
      <c r="N600" s="42"/>
      <c r="O600" s="42"/>
      <c r="P600" s="42"/>
      <c r="Q600" s="42"/>
    </row>
    <row r="601" spans="3:17" ht="19.649999999999999" customHeight="1" x14ac:dyDescent="0.3">
      <c r="C601" s="42"/>
      <c r="D601" s="42"/>
      <c r="F601" s="42"/>
      <c r="G601" s="79"/>
      <c r="H601" s="42"/>
      <c r="I601" s="42"/>
      <c r="J601" s="42"/>
      <c r="K601" s="42"/>
      <c r="L601" s="42"/>
      <c r="M601" s="42"/>
      <c r="N601" s="42"/>
      <c r="O601" s="42"/>
      <c r="P601" s="42"/>
      <c r="Q601" s="42"/>
    </row>
    <row r="602" spans="3:17" ht="19.649999999999999" customHeight="1" x14ac:dyDescent="0.3">
      <c r="C602" s="42"/>
      <c r="D602" s="42"/>
      <c r="F602" s="42"/>
      <c r="G602" s="79"/>
      <c r="H602" s="42"/>
      <c r="I602" s="42"/>
      <c r="J602" s="42"/>
      <c r="K602" s="42"/>
      <c r="L602" s="42"/>
      <c r="M602" s="42"/>
      <c r="N602" s="42"/>
      <c r="O602" s="42"/>
      <c r="P602" s="42"/>
      <c r="Q602" s="42"/>
    </row>
    <row r="603" spans="3:17" ht="19.649999999999999" customHeight="1" x14ac:dyDescent="0.3">
      <c r="C603" s="42"/>
      <c r="D603" s="42"/>
      <c r="F603" s="42"/>
      <c r="G603" s="79"/>
      <c r="H603" s="42"/>
      <c r="I603" s="42"/>
      <c r="J603" s="42"/>
      <c r="K603" s="42"/>
      <c r="L603" s="42"/>
      <c r="M603" s="42"/>
      <c r="N603" s="42"/>
      <c r="O603" s="42"/>
      <c r="P603" s="42"/>
      <c r="Q603" s="42"/>
    </row>
    <row r="604" spans="3:17" ht="19.649999999999999" customHeight="1" x14ac:dyDescent="0.3">
      <c r="C604" s="42"/>
      <c r="D604" s="42"/>
      <c r="F604" s="42"/>
      <c r="G604" s="79"/>
      <c r="H604" s="42"/>
      <c r="I604" s="42"/>
      <c r="J604" s="42"/>
      <c r="K604" s="42"/>
      <c r="L604" s="42"/>
      <c r="M604" s="42"/>
      <c r="N604" s="42"/>
      <c r="O604" s="42"/>
      <c r="P604" s="42"/>
      <c r="Q604" s="42"/>
    </row>
    <row r="605" spans="3:17" ht="19.649999999999999" customHeight="1" x14ac:dyDescent="0.3">
      <c r="C605" s="42"/>
      <c r="D605" s="42"/>
      <c r="F605" s="42"/>
      <c r="G605" s="79"/>
      <c r="H605" s="42"/>
      <c r="I605" s="42"/>
      <c r="J605" s="42"/>
      <c r="K605" s="42"/>
      <c r="L605" s="42"/>
      <c r="M605" s="42"/>
      <c r="N605" s="42"/>
      <c r="O605" s="42"/>
      <c r="P605" s="42"/>
      <c r="Q605" s="42"/>
    </row>
    <row r="606" spans="3:17" ht="19.649999999999999" customHeight="1" x14ac:dyDescent="0.3">
      <c r="C606" s="42"/>
      <c r="D606" s="42"/>
      <c r="F606" s="42"/>
      <c r="G606" s="79"/>
      <c r="H606" s="42"/>
      <c r="I606" s="42"/>
      <c r="J606" s="42"/>
      <c r="K606" s="42"/>
      <c r="L606" s="42"/>
      <c r="M606" s="42"/>
      <c r="N606" s="42"/>
      <c r="O606" s="42"/>
      <c r="P606" s="42"/>
      <c r="Q606" s="42"/>
    </row>
    <row r="607" spans="3:17" ht="19.649999999999999" customHeight="1" x14ac:dyDescent="0.3">
      <c r="C607" s="42"/>
      <c r="D607" s="42"/>
      <c r="F607" s="42"/>
      <c r="G607" s="79"/>
      <c r="H607" s="42"/>
      <c r="I607" s="42"/>
      <c r="J607" s="42"/>
      <c r="K607" s="42"/>
      <c r="L607" s="42"/>
      <c r="M607" s="42"/>
      <c r="N607" s="42"/>
      <c r="O607" s="42"/>
      <c r="P607" s="42"/>
      <c r="Q607" s="42"/>
    </row>
    <row r="608" spans="3:17" ht="19.649999999999999" customHeight="1" x14ac:dyDescent="0.3">
      <c r="C608" s="42"/>
      <c r="D608" s="42"/>
      <c r="F608" s="42"/>
      <c r="G608" s="79"/>
      <c r="H608" s="42"/>
      <c r="I608" s="42"/>
      <c r="J608" s="42"/>
      <c r="K608" s="42"/>
      <c r="L608" s="42"/>
      <c r="M608" s="42"/>
      <c r="N608" s="42"/>
      <c r="O608" s="42"/>
      <c r="P608" s="42"/>
      <c r="Q608" s="42"/>
    </row>
    <row r="609" spans="3:17" ht="19.649999999999999" customHeight="1" x14ac:dyDescent="0.3">
      <c r="C609" s="42"/>
      <c r="D609" s="42"/>
      <c r="F609" s="42"/>
      <c r="G609" s="79"/>
      <c r="H609" s="42"/>
      <c r="I609" s="42"/>
      <c r="J609" s="42"/>
      <c r="K609" s="42"/>
      <c r="L609" s="42"/>
      <c r="M609" s="42"/>
      <c r="N609" s="42"/>
      <c r="O609" s="42"/>
      <c r="P609" s="42"/>
      <c r="Q609" s="42"/>
    </row>
    <row r="610" spans="3:17" ht="19.649999999999999" customHeight="1" x14ac:dyDescent="0.3">
      <c r="C610" s="42"/>
      <c r="D610" s="42"/>
      <c r="F610" s="42"/>
      <c r="G610" s="79"/>
      <c r="H610" s="42"/>
      <c r="I610" s="42"/>
      <c r="J610" s="42"/>
      <c r="K610" s="42"/>
      <c r="L610" s="42"/>
      <c r="M610" s="42"/>
      <c r="N610" s="42"/>
      <c r="O610" s="42"/>
      <c r="P610" s="42"/>
      <c r="Q610" s="42"/>
    </row>
    <row r="611" spans="3:17" ht="19.649999999999999" customHeight="1" x14ac:dyDescent="0.3">
      <c r="C611" s="42"/>
      <c r="D611" s="42"/>
      <c r="F611" s="42"/>
      <c r="G611" s="79"/>
      <c r="H611" s="42"/>
      <c r="I611" s="42"/>
      <c r="J611" s="42"/>
      <c r="K611" s="42"/>
      <c r="L611" s="42"/>
      <c r="M611" s="42"/>
      <c r="N611" s="42"/>
      <c r="O611" s="42"/>
      <c r="P611" s="42"/>
      <c r="Q611" s="42"/>
    </row>
    <row r="612" spans="3:17" ht="19.649999999999999" customHeight="1" x14ac:dyDescent="0.3">
      <c r="C612" s="42"/>
      <c r="D612" s="42"/>
      <c r="F612" s="42"/>
      <c r="G612" s="79"/>
      <c r="H612" s="42"/>
      <c r="I612" s="42"/>
      <c r="J612" s="42"/>
      <c r="K612" s="42"/>
      <c r="L612" s="42"/>
      <c r="M612" s="42"/>
      <c r="N612" s="42"/>
      <c r="O612" s="42"/>
      <c r="P612" s="42"/>
      <c r="Q612" s="42"/>
    </row>
    <row r="613" spans="3:17" ht="19.649999999999999" customHeight="1" x14ac:dyDescent="0.3">
      <c r="C613" s="42"/>
      <c r="D613" s="42"/>
      <c r="F613" s="42"/>
      <c r="G613" s="79"/>
      <c r="H613" s="42"/>
      <c r="I613" s="42"/>
      <c r="J613" s="42"/>
      <c r="K613" s="42"/>
      <c r="L613" s="42"/>
      <c r="M613" s="42"/>
      <c r="N613" s="42"/>
      <c r="O613" s="42"/>
      <c r="P613" s="42"/>
      <c r="Q613" s="42"/>
    </row>
    <row r="614" spans="3:17" ht="19.649999999999999" customHeight="1" x14ac:dyDescent="0.3">
      <c r="C614" s="42"/>
      <c r="D614" s="42"/>
      <c r="F614" s="42"/>
      <c r="G614" s="79"/>
      <c r="H614" s="42"/>
      <c r="I614" s="42"/>
      <c r="J614" s="42"/>
      <c r="K614" s="42"/>
      <c r="L614" s="42"/>
      <c r="M614" s="42"/>
      <c r="N614" s="42"/>
      <c r="O614" s="42"/>
      <c r="P614" s="42"/>
      <c r="Q614" s="42"/>
    </row>
    <row r="615" spans="3:17" ht="19.649999999999999" customHeight="1" x14ac:dyDescent="0.3">
      <c r="C615" s="42"/>
      <c r="D615" s="42"/>
      <c r="F615" s="42"/>
      <c r="G615" s="79"/>
      <c r="H615" s="42"/>
      <c r="I615" s="42"/>
      <c r="J615" s="42"/>
      <c r="K615" s="42"/>
      <c r="L615" s="42"/>
      <c r="M615" s="42"/>
      <c r="N615" s="42"/>
      <c r="O615" s="42"/>
      <c r="P615" s="42"/>
      <c r="Q615" s="42"/>
    </row>
    <row r="616" spans="3:17" ht="19.649999999999999" customHeight="1" x14ac:dyDescent="0.3">
      <c r="C616" s="42"/>
      <c r="D616" s="42"/>
      <c r="F616" s="42"/>
      <c r="G616" s="79"/>
      <c r="H616" s="42"/>
      <c r="I616" s="42"/>
      <c r="J616" s="42"/>
      <c r="K616" s="42"/>
      <c r="L616" s="42"/>
      <c r="M616" s="42"/>
      <c r="N616" s="42"/>
      <c r="O616" s="42"/>
      <c r="P616" s="42"/>
      <c r="Q616" s="42"/>
    </row>
    <row r="617" spans="3:17" ht="19.649999999999999" customHeight="1" x14ac:dyDescent="0.3">
      <c r="C617" s="42"/>
      <c r="D617" s="42"/>
      <c r="F617" s="42"/>
      <c r="G617" s="79"/>
      <c r="H617" s="42"/>
      <c r="I617" s="42"/>
      <c r="J617" s="42"/>
      <c r="K617" s="42"/>
      <c r="L617" s="42"/>
      <c r="M617" s="42"/>
      <c r="N617" s="42"/>
      <c r="O617" s="42"/>
      <c r="P617" s="42"/>
      <c r="Q617" s="42"/>
    </row>
    <row r="618" spans="3:17" ht="19.649999999999999" customHeight="1" x14ac:dyDescent="0.3">
      <c r="C618" s="42"/>
      <c r="D618" s="42"/>
      <c r="F618" s="42"/>
      <c r="G618" s="79"/>
      <c r="H618" s="42"/>
      <c r="I618" s="42"/>
      <c r="J618" s="42"/>
      <c r="K618" s="42"/>
      <c r="L618" s="42"/>
      <c r="M618" s="42"/>
      <c r="N618" s="42"/>
      <c r="O618" s="42"/>
      <c r="P618" s="42"/>
      <c r="Q618" s="42"/>
    </row>
    <row r="619" spans="3:17" ht="19.649999999999999" customHeight="1" x14ac:dyDescent="0.3">
      <c r="C619" s="42"/>
      <c r="D619" s="42"/>
      <c r="F619" s="42"/>
      <c r="G619" s="79"/>
      <c r="H619" s="42"/>
      <c r="I619" s="42"/>
      <c r="J619" s="42"/>
      <c r="K619" s="42"/>
      <c r="L619" s="42"/>
      <c r="M619" s="42"/>
      <c r="N619" s="42"/>
      <c r="O619" s="42"/>
      <c r="P619" s="42"/>
      <c r="Q619" s="42"/>
    </row>
    <row r="620" spans="3:17" ht="19.649999999999999" customHeight="1" x14ac:dyDescent="0.3">
      <c r="C620" s="42"/>
      <c r="D620" s="42"/>
      <c r="F620" s="42"/>
      <c r="G620" s="79"/>
      <c r="H620" s="42"/>
      <c r="I620" s="42"/>
      <c r="J620" s="42"/>
      <c r="K620" s="42"/>
      <c r="L620" s="42"/>
      <c r="M620" s="42"/>
      <c r="N620" s="42"/>
      <c r="O620" s="42"/>
      <c r="P620" s="42"/>
      <c r="Q620" s="42"/>
    </row>
    <row r="621" spans="3:17" ht="19.649999999999999" customHeight="1" x14ac:dyDescent="0.3">
      <c r="C621" s="42"/>
      <c r="D621" s="42"/>
      <c r="F621" s="42"/>
      <c r="G621" s="79"/>
      <c r="H621" s="42"/>
      <c r="I621" s="42"/>
      <c r="J621" s="42"/>
      <c r="K621" s="42"/>
      <c r="L621" s="42"/>
      <c r="M621" s="42"/>
      <c r="N621" s="42"/>
      <c r="O621" s="42"/>
      <c r="P621" s="42"/>
      <c r="Q621" s="42"/>
    </row>
    <row r="622" spans="3:17" ht="19.649999999999999" customHeight="1" x14ac:dyDescent="0.3">
      <c r="C622" s="42"/>
      <c r="D622" s="42"/>
      <c r="F622" s="42"/>
      <c r="G622" s="79"/>
      <c r="H622" s="42"/>
      <c r="I622" s="42"/>
      <c r="J622" s="42"/>
      <c r="K622" s="42"/>
      <c r="L622" s="42"/>
      <c r="M622" s="42"/>
      <c r="N622" s="42"/>
      <c r="O622" s="42"/>
      <c r="P622" s="42"/>
      <c r="Q622" s="42"/>
    </row>
    <row r="623" spans="3:17" ht="19.649999999999999" customHeight="1" x14ac:dyDescent="0.3">
      <c r="C623" s="42"/>
      <c r="D623" s="42"/>
      <c r="F623" s="42"/>
      <c r="G623" s="79"/>
      <c r="H623" s="42"/>
      <c r="I623" s="42"/>
      <c r="J623" s="42"/>
      <c r="K623" s="42"/>
      <c r="L623" s="42"/>
      <c r="M623" s="42"/>
      <c r="N623" s="42"/>
      <c r="O623" s="42"/>
      <c r="P623" s="42"/>
      <c r="Q623" s="42"/>
    </row>
    <row r="624" spans="3:17" ht="19.649999999999999" customHeight="1" x14ac:dyDescent="0.3">
      <c r="C624" s="42"/>
      <c r="D624" s="42"/>
      <c r="F624" s="42"/>
      <c r="G624" s="79"/>
      <c r="H624" s="42"/>
      <c r="I624" s="42"/>
      <c r="J624" s="42"/>
      <c r="K624" s="42"/>
      <c r="L624" s="42"/>
      <c r="M624" s="42"/>
      <c r="N624" s="42"/>
      <c r="O624" s="42"/>
      <c r="P624" s="42"/>
      <c r="Q624" s="42"/>
    </row>
    <row r="625" spans="3:17" ht="19.649999999999999" customHeight="1" x14ac:dyDescent="0.3">
      <c r="C625" s="42"/>
      <c r="D625" s="42"/>
      <c r="F625" s="42"/>
      <c r="G625" s="79"/>
      <c r="H625" s="42"/>
      <c r="I625" s="42"/>
      <c r="J625" s="42"/>
      <c r="K625" s="42"/>
      <c r="L625" s="42"/>
      <c r="M625" s="42"/>
      <c r="N625" s="42"/>
      <c r="O625" s="42"/>
      <c r="P625" s="42"/>
      <c r="Q625" s="42"/>
    </row>
    <row r="626" spans="3:17" ht="19.649999999999999" customHeight="1" x14ac:dyDescent="0.3">
      <c r="C626" s="42"/>
      <c r="D626" s="42"/>
      <c r="F626" s="42"/>
      <c r="G626" s="79"/>
      <c r="H626" s="42"/>
      <c r="I626" s="42"/>
      <c r="J626" s="42"/>
      <c r="K626" s="42"/>
      <c r="L626" s="42"/>
      <c r="M626" s="42"/>
      <c r="N626" s="42"/>
      <c r="O626" s="42"/>
      <c r="P626" s="42"/>
      <c r="Q626" s="42"/>
    </row>
    <row r="627" spans="3:17" ht="19.649999999999999" customHeight="1" x14ac:dyDescent="0.3">
      <c r="C627" s="42"/>
      <c r="D627" s="42"/>
      <c r="F627" s="42"/>
      <c r="G627" s="79"/>
      <c r="H627" s="42"/>
      <c r="I627" s="42"/>
      <c r="J627" s="42"/>
      <c r="K627" s="42"/>
      <c r="L627" s="42"/>
      <c r="M627" s="42"/>
      <c r="N627" s="42"/>
      <c r="O627" s="42"/>
      <c r="P627" s="42"/>
      <c r="Q627" s="42"/>
    </row>
    <row r="628" spans="3:17" ht="19.649999999999999" customHeight="1" x14ac:dyDescent="0.3">
      <c r="C628" s="42"/>
      <c r="D628" s="42"/>
      <c r="F628" s="42"/>
      <c r="G628" s="79"/>
      <c r="H628" s="42"/>
      <c r="I628" s="42"/>
      <c r="J628" s="42"/>
      <c r="K628" s="42"/>
      <c r="L628" s="42"/>
      <c r="M628" s="42"/>
      <c r="N628" s="42"/>
      <c r="O628" s="42"/>
      <c r="P628" s="42"/>
      <c r="Q628" s="42"/>
    </row>
    <row r="629" spans="3:17" ht="19.649999999999999" customHeight="1" x14ac:dyDescent="0.3">
      <c r="C629" s="42"/>
      <c r="D629" s="42"/>
      <c r="F629" s="42"/>
      <c r="G629" s="79"/>
      <c r="H629" s="42"/>
      <c r="I629" s="42"/>
      <c r="J629" s="42"/>
      <c r="K629" s="42"/>
      <c r="L629" s="42"/>
      <c r="M629" s="42"/>
      <c r="N629" s="42"/>
      <c r="O629" s="42"/>
      <c r="P629" s="42"/>
      <c r="Q629" s="42"/>
    </row>
    <row r="630" spans="3:17" ht="19.649999999999999" customHeight="1" x14ac:dyDescent="0.3">
      <c r="C630" s="42"/>
      <c r="D630" s="42"/>
      <c r="F630" s="42"/>
      <c r="G630" s="79"/>
      <c r="H630" s="42"/>
      <c r="I630" s="42"/>
      <c r="J630" s="42"/>
      <c r="K630" s="42"/>
      <c r="L630" s="42"/>
      <c r="M630" s="42"/>
      <c r="N630" s="42"/>
      <c r="O630" s="42"/>
      <c r="P630" s="42"/>
      <c r="Q630" s="42"/>
    </row>
    <row r="631" spans="3:17" ht="19.649999999999999" customHeight="1" x14ac:dyDescent="0.3">
      <c r="C631" s="42"/>
      <c r="D631" s="42"/>
      <c r="F631" s="42"/>
      <c r="G631" s="79"/>
      <c r="H631" s="42"/>
      <c r="I631" s="42"/>
      <c r="J631" s="42"/>
      <c r="K631" s="42"/>
      <c r="L631" s="42"/>
      <c r="M631" s="42"/>
      <c r="N631" s="42"/>
      <c r="O631" s="42"/>
      <c r="P631" s="42"/>
      <c r="Q631" s="42"/>
    </row>
    <row r="632" spans="3:17" ht="19.649999999999999" customHeight="1" x14ac:dyDescent="0.3">
      <c r="C632" s="42"/>
      <c r="D632" s="42"/>
      <c r="F632" s="42"/>
      <c r="G632" s="79"/>
      <c r="H632" s="42"/>
      <c r="I632" s="42"/>
      <c r="J632" s="42"/>
      <c r="K632" s="42"/>
      <c r="L632" s="42"/>
      <c r="M632" s="42"/>
      <c r="N632" s="42"/>
      <c r="O632" s="42"/>
      <c r="P632" s="42"/>
      <c r="Q632" s="42"/>
    </row>
    <row r="633" spans="3:17" ht="19.649999999999999" customHeight="1" x14ac:dyDescent="0.3">
      <c r="C633" s="42"/>
      <c r="D633" s="42"/>
      <c r="F633" s="42"/>
      <c r="G633" s="79"/>
      <c r="H633" s="42"/>
      <c r="I633" s="42"/>
      <c r="J633" s="42"/>
      <c r="K633" s="42"/>
      <c r="L633" s="42"/>
      <c r="M633" s="42"/>
      <c r="N633" s="42"/>
      <c r="O633" s="42"/>
      <c r="P633" s="42"/>
      <c r="Q633" s="42"/>
    </row>
    <row r="634" spans="3:17" ht="19.649999999999999" customHeight="1" x14ac:dyDescent="0.3">
      <c r="C634" s="42"/>
      <c r="D634" s="42"/>
      <c r="F634" s="42"/>
      <c r="G634" s="79"/>
      <c r="H634" s="42"/>
      <c r="I634" s="42"/>
      <c r="J634" s="42"/>
      <c r="K634" s="42"/>
      <c r="L634" s="42"/>
      <c r="M634" s="42"/>
      <c r="N634" s="42"/>
      <c r="O634" s="42"/>
      <c r="P634" s="42"/>
      <c r="Q634" s="42"/>
    </row>
    <row r="635" spans="3:17" ht="19.649999999999999" customHeight="1" x14ac:dyDescent="0.3">
      <c r="C635" s="42"/>
      <c r="D635" s="42"/>
      <c r="F635" s="42"/>
      <c r="G635" s="79"/>
      <c r="H635" s="42"/>
      <c r="I635" s="42"/>
      <c r="J635" s="42"/>
      <c r="K635" s="42"/>
      <c r="L635" s="42"/>
      <c r="M635" s="42"/>
      <c r="N635" s="42"/>
      <c r="O635" s="42"/>
      <c r="P635" s="42"/>
      <c r="Q635" s="42"/>
    </row>
    <row r="636" spans="3:17" ht="19.649999999999999" customHeight="1" x14ac:dyDescent="0.3">
      <c r="C636" s="42"/>
      <c r="D636" s="42"/>
      <c r="F636" s="42"/>
      <c r="G636" s="79"/>
      <c r="H636" s="42"/>
      <c r="I636" s="42"/>
      <c r="J636" s="42"/>
      <c r="K636" s="42"/>
      <c r="L636" s="42"/>
      <c r="M636" s="42"/>
      <c r="N636" s="42"/>
      <c r="O636" s="42"/>
      <c r="P636" s="42"/>
      <c r="Q636" s="42"/>
    </row>
    <row r="637" spans="3:17" ht="19.649999999999999" customHeight="1" x14ac:dyDescent="0.3">
      <c r="C637" s="42"/>
      <c r="D637" s="42"/>
      <c r="F637" s="42"/>
      <c r="G637" s="79"/>
      <c r="H637" s="42"/>
      <c r="I637" s="42"/>
      <c r="J637" s="42"/>
      <c r="K637" s="42"/>
      <c r="L637" s="42"/>
      <c r="M637" s="42"/>
      <c r="N637" s="42"/>
      <c r="O637" s="42"/>
      <c r="P637" s="42"/>
      <c r="Q637" s="42"/>
    </row>
    <row r="638" spans="3:17" ht="19.649999999999999" customHeight="1" x14ac:dyDescent="0.3">
      <c r="C638" s="42"/>
      <c r="D638" s="42"/>
      <c r="F638" s="42"/>
      <c r="G638" s="79"/>
      <c r="H638" s="42"/>
      <c r="I638" s="42"/>
      <c r="J638" s="42"/>
      <c r="K638" s="42"/>
      <c r="L638" s="42"/>
      <c r="M638" s="42"/>
      <c r="N638" s="42"/>
      <c r="O638" s="42"/>
      <c r="P638" s="42"/>
      <c r="Q638" s="42"/>
    </row>
    <row r="639" spans="3:17" ht="19.649999999999999" customHeight="1" x14ac:dyDescent="0.3">
      <c r="C639" s="42"/>
      <c r="D639" s="42"/>
      <c r="F639" s="42"/>
      <c r="G639" s="79"/>
      <c r="H639" s="42"/>
      <c r="I639" s="42"/>
      <c r="J639" s="42"/>
      <c r="K639" s="42"/>
      <c r="L639" s="42"/>
      <c r="M639" s="42"/>
      <c r="N639" s="42"/>
      <c r="O639" s="42"/>
      <c r="P639" s="42"/>
      <c r="Q639" s="42"/>
    </row>
    <row r="640" spans="3:17" ht="19.649999999999999" customHeight="1" x14ac:dyDescent="0.3">
      <c r="C640" s="42"/>
      <c r="D640" s="42"/>
      <c r="F640" s="42"/>
      <c r="G640" s="79"/>
      <c r="H640" s="42"/>
      <c r="I640" s="42"/>
      <c r="J640" s="42"/>
      <c r="K640" s="42"/>
      <c r="L640" s="42"/>
      <c r="M640" s="42"/>
      <c r="N640" s="42"/>
      <c r="O640" s="42"/>
      <c r="P640" s="42"/>
      <c r="Q640" s="42"/>
    </row>
    <row r="641" spans="3:17" ht="19.649999999999999" customHeight="1" x14ac:dyDescent="0.3">
      <c r="C641" s="42"/>
      <c r="D641" s="42"/>
      <c r="F641" s="42"/>
      <c r="G641" s="79"/>
      <c r="H641" s="42"/>
      <c r="I641" s="42"/>
      <c r="J641" s="42"/>
      <c r="K641" s="42"/>
      <c r="L641" s="42"/>
      <c r="M641" s="42"/>
      <c r="N641" s="42"/>
      <c r="O641" s="42"/>
      <c r="P641" s="42"/>
      <c r="Q641" s="42"/>
    </row>
    <row r="642" spans="3:17" ht="19.649999999999999" customHeight="1" x14ac:dyDescent="0.3">
      <c r="C642" s="42"/>
      <c r="D642" s="42"/>
      <c r="F642" s="42"/>
      <c r="G642" s="79"/>
      <c r="H642" s="42"/>
      <c r="I642" s="42"/>
      <c r="J642" s="42"/>
      <c r="K642" s="42"/>
      <c r="L642" s="42"/>
      <c r="M642" s="42"/>
      <c r="N642" s="42"/>
      <c r="O642" s="42"/>
      <c r="P642" s="42"/>
      <c r="Q642" s="42"/>
    </row>
    <row r="643" spans="3:17" ht="19.649999999999999" customHeight="1" x14ac:dyDescent="0.3">
      <c r="C643" s="42"/>
      <c r="D643" s="42"/>
      <c r="F643" s="42"/>
      <c r="G643" s="79"/>
      <c r="H643" s="42"/>
      <c r="I643" s="42"/>
      <c r="J643" s="42"/>
      <c r="K643" s="42"/>
      <c r="L643" s="42"/>
      <c r="M643" s="42"/>
      <c r="N643" s="42"/>
      <c r="O643" s="42"/>
      <c r="P643" s="42"/>
      <c r="Q643" s="42"/>
    </row>
    <row r="644" spans="3:17" ht="19.649999999999999" customHeight="1" x14ac:dyDescent="0.3">
      <c r="C644" s="42"/>
      <c r="D644" s="42"/>
      <c r="F644" s="42"/>
      <c r="G644" s="79"/>
      <c r="H644" s="42"/>
      <c r="I644" s="42"/>
      <c r="J644" s="42"/>
      <c r="K644" s="42"/>
      <c r="L644" s="42"/>
      <c r="M644" s="42"/>
      <c r="N644" s="42"/>
      <c r="O644" s="42"/>
      <c r="P644" s="42"/>
      <c r="Q644" s="42"/>
    </row>
    <row r="645" spans="3:17" ht="19.649999999999999" customHeight="1" x14ac:dyDescent="0.3">
      <c r="C645" s="42"/>
      <c r="D645" s="42"/>
      <c r="F645" s="42"/>
      <c r="G645" s="79"/>
      <c r="H645" s="42"/>
      <c r="I645" s="42"/>
      <c r="J645" s="42"/>
      <c r="K645" s="42"/>
      <c r="L645" s="42"/>
      <c r="M645" s="42"/>
      <c r="N645" s="42"/>
      <c r="O645" s="42"/>
      <c r="P645" s="42"/>
      <c r="Q645" s="42"/>
    </row>
    <row r="646" spans="3:17" ht="19.649999999999999" customHeight="1" x14ac:dyDescent="0.3">
      <c r="C646" s="42"/>
      <c r="D646" s="42"/>
      <c r="F646" s="42"/>
      <c r="G646" s="79"/>
      <c r="H646" s="42"/>
      <c r="I646" s="42"/>
      <c r="J646" s="42"/>
      <c r="K646" s="42"/>
      <c r="L646" s="42"/>
      <c r="M646" s="42"/>
      <c r="N646" s="42"/>
      <c r="O646" s="42"/>
      <c r="P646" s="42"/>
      <c r="Q646" s="42"/>
    </row>
    <row r="647" spans="3:17" ht="19.649999999999999" customHeight="1" x14ac:dyDescent="0.3">
      <c r="C647" s="42"/>
      <c r="D647" s="42"/>
      <c r="F647" s="42"/>
      <c r="G647" s="79"/>
      <c r="H647" s="42"/>
      <c r="I647" s="42"/>
      <c r="J647" s="42"/>
      <c r="K647" s="42"/>
      <c r="L647" s="42"/>
      <c r="M647" s="42"/>
      <c r="N647" s="42"/>
      <c r="O647" s="42"/>
      <c r="P647" s="42"/>
      <c r="Q647" s="42"/>
    </row>
    <row r="648" spans="3:17" ht="19.649999999999999" customHeight="1" x14ac:dyDescent="0.3">
      <c r="C648" s="42"/>
      <c r="D648" s="42"/>
      <c r="F648" s="42"/>
      <c r="G648" s="79"/>
      <c r="H648" s="42"/>
      <c r="I648" s="42"/>
      <c r="J648" s="42"/>
      <c r="K648" s="42"/>
      <c r="L648" s="42"/>
      <c r="M648" s="42"/>
      <c r="N648" s="42"/>
      <c r="O648" s="42"/>
      <c r="P648" s="42"/>
      <c r="Q648" s="42"/>
    </row>
    <row r="649" spans="3:17" ht="19.649999999999999" customHeight="1" x14ac:dyDescent="0.3">
      <c r="C649" s="42"/>
      <c r="D649" s="42"/>
      <c r="F649" s="42"/>
      <c r="G649" s="79"/>
      <c r="H649" s="42"/>
      <c r="I649" s="42"/>
      <c r="J649" s="42"/>
      <c r="K649" s="42"/>
      <c r="L649" s="42"/>
      <c r="M649" s="42"/>
      <c r="N649" s="42"/>
      <c r="O649" s="42"/>
      <c r="P649" s="42"/>
      <c r="Q649" s="42"/>
    </row>
    <row r="650" spans="3:17" ht="19.649999999999999" customHeight="1" x14ac:dyDescent="0.3">
      <c r="C650" s="42"/>
      <c r="D650" s="42"/>
      <c r="F650" s="42"/>
      <c r="G650" s="79"/>
      <c r="H650" s="42"/>
      <c r="I650" s="42"/>
      <c r="J650" s="42"/>
      <c r="K650" s="42"/>
      <c r="L650" s="42"/>
      <c r="M650" s="42"/>
      <c r="N650" s="42"/>
      <c r="O650" s="42"/>
      <c r="P650" s="42"/>
      <c r="Q650" s="42"/>
    </row>
    <row r="651" spans="3:17" ht="19.649999999999999" customHeight="1" x14ac:dyDescent="0.3">
      <c r="C651" s="42"/>
      <c r="D651" s="42"/>
      <c r="F651" s="42"/>
      <c r="G651" s="79"/>
      <c r="H651" s="42"/>
      <c r="I651" s="42"/>
      <c r="J651" s="42"/>
      <c r="K651" s="42"/>
      <c r="L651" s="42"/>
      <c r="M651" s="42"/>
      <c r="N651" s="42"/>
      <c r="O651" s="42"/>
      <c r="P651" s="42"/>
      <c r="Q651" s="42"/>
    </row>
    <row r="652" spans="3:17" ht="19.649999999999999" customHeight="1" x14ac:dyDescent="0.3">
      <c r="C652" s="42"/>
      <c r="D652" s="42"/>
      <c r="F652" s="42"/>
      <c r="G652" s="79"/>
      <c r="H652" s="42"/>
      <c r="I652" s="42"/>
      <c r="J652" s="42"/>
      <c r="K652" s="42"/>
      <c r="L652" s="42"/>
      <c r="M652" s="42"/>
      <c r="N652" s="42"/>
      <c r="O652" s="42"/>
      <c r="P652" s="42"/>
      <c r="Q652" s="42"/>
    </row>
    <row r="653" spans="3:17" ht="19.649999999999999" customHeight="1" x14ac:dyDescent="0.3">
      <c r="C653" s="42"/>
      <c r="D653" s="42"/>
      <c r="F653" s="42"/>
      <c r="G653" s="79"/>
      <c r="H653" s="42"/>
      <c r="I653" s="42"/>
      <c r="J653" s="42"/>
      <c r="K653" s="42"/>
      <c r="L653" s="42"/>
      <c r="M653" s="42"/>
      <c r="N653" s="42"/>
      <c r="O653" s="42"/>
      <c r="P653" s="42"/>
      <c r="Q653" s="42"/>
    </row>
    <row r="654" spans="3:17" ht="19.649999999999999" customHeight="1" x14ac:dyDescent="0.3">
      <c r="C654" s="42"/>
      <c r="D654" s="42"/>
      <c r="F654" s="42"/>
      <c r="G654" s="79"/>
      <c r="H654" s="42"/>
      <c r="I654" s="42"/>
      <c r="J654" s="42"/>
      <c r="K654" s="42"/>
      <c r="L654" s="42"/>
      <c r="M654" s="42"/>
      <c r="N654" s="42"/>
      <c r="O654" s="42"/>
      <c r="P654" s="42"/>
      <c r="Q654" s="42"/>
    </row>
    <row r="655" spans="3:17" ht="19.649999999999999" customHeight="1" x14ac:dyDescent="0.3">
      <c r="C655" s="42"/>
      <c r="D655" s="42"/>
      <c r="F655" s="42"/>
      <c r="G655" s="79"/>
      <c r="H655" s="42"/>
      <c r="I655" s="42"/>
      <c r="J655" s="42"/>
      <c r="K655" s="42"/>
      <c r="L655" s="42"/>
      <c r="M655" s="42"/>
      <c r="N655" s="42"/>
      <c r="O655" s="42"/>
      <c r="P655" s="42"/>
      <c r="Q655" s="42"/>
    </row>
    <row r="656" spans="3:17" ht="19.649999999999999" customHeight="1" x14ac:dyDescent="0.3">
      <c r="C656" s="42"/>
      <c r="D656" s="42"/>
      <c r="F656" s="42"/>
      <c r="G656" s="79"/>
      <c r="H656" s="42"/>
      <c r="I656" s="42"/>
      <c r="J656" s="42"/>
      <c r="K656" s="42"/>
      <c r="L656" s="42"/>
      <c r="M656" s="42"/>
      <c r="N656" s="42"/>
      <c r="O656" s="42"/>
      <c r="P656" s="42"/>
      <c r="Q656" s="42"/>
    </row>
    <row r="657" spans="3:17" ht="19.649999999999999" customHeight="1" x14ac:dyDescent="0.3">
      <c r="C657" s="42"/>
      <c r="D657" s="42"/>
      <c r="F657" s="42"/>
      <c r="G657" s="79"/>
      <c r="H657" s="42"/>
      <c r="I657" s="42"/>
      <c r="J657" s="42"/>
      <c r="K657" s="42"/>
      <c r="L657" s="42"/>
      <c r="M657" s="42"/>
      <c r="N657" s="42"/>
      <c r="O657" s="42"/>
      <c r="P657" s="42"/>
      <c r="Q657" s="42"/>
    </row>
    <row r="658" spans="3:17" ht="19.649999999999999" customHeight="1" x14ac:dyDescent="0.3">
      <c r="C658" s="42"/>
      <c r="D658" s="42"/>
      <c r="F658" s="42"/>
      <c r="G658" s="79"/>
      <c r="H658" s="42"/>
      <c r="I658" s="42"/>
      <c r="J658" s="42"/>
      <c r="K658" s="42"/>
      <c r="L658" s="42"/>
      <c r="M658" s="42"/>
      <c r="N658" s="42"/>
      <c r="O658" s="42"/>
      <c r="P658" s="42"/>
      <c r="Q658" s="42"/>
    </row>
    <row r="659" spans="3:17" ht="19.649999999999999" customHeight="1" x14ac:dyDescent="0.3">
      <c r="C659" s="42"/>
      <c r="D659" s="42"/>
      <c r="F659" s="42"/>
      <c r="G659" s="79"/>
      <c r="H659" s="42"/>
      <c r="I659" s="42"/>
      <c r="J659" s="42"/>
      <c r="K659" s="42"/>
      <c r="L659" s="42"/>
      <c r="M659" s="42"/>
      <c r="N659" s="42"/>
      <c r="O659" s="42"/>
      <c r="P659" s="42"/>
      <c r="Q659" s="42"/>
    </row>
    <row r="660" spans="3:17" ht="19.649999999999999" customHeight="1" x14ac:dyDescent="0.3">
      <c r="C660" s="42"/>
      <c r="D660" s="42"/>
      <c r="F660" s="42"/>
      <c r="G660" s="79"/>
      <c r="H660" s="42"/>
      <c r="I660" s="42"/>
      <c r="J660" s="42"/>
      <c r="K660" s="42"/>
      <c r="L660" s="42"/>
      <c r="M660" s="42"/>
      <c r="N660" s="42"/>
      <c r="O660" s="42"/>
      <c r="P660" s="42"/>
      <c r="Q660" s="42"/>
    </row>
    <row r="661" spans="3:17" ht="19.649999999999999" customHeight="1" x14ac:dyDescent="0.3">
      <c r="C661" s="42"/>
      <c r="D661" s="42"/>
      <c r="F661" s="42"/>
      <c r="G661" s="79"/>
      <c r="H661" s="42"/>
      <c r="I661" s="42"/>
      <c r="J661" s="42"/>
      <c r="K661" s="42"/>
      <c r="L661" s="42"/>
      <c r="M661" s="42"/>
      <c r="N661" s="42"/>
      <c r="O661" s="42"/>
      <c r="P661" s="42"/>
      <c r="Q661" s="42"/>
    </row>
    <row r="662" spans="3:17" ht="19.649999999999999" customHeight="1" x14ac:dyDescent="0.3">
      <c r="C662" s="42"/>
      <c r="D662" s="42"/>
      <c r="F662" s="42"/>
      <c r="G662" s="79"/>
      <c r="H662" s="42"/>
      <c r="I662" s="42"/>
      <c r="J662" s="42"/>
      <c r="K662" s="42"/>
      <c r="L662" s="42"/>
      <c r="M662" s="42"/>
      <c r="N662" s="42"/>
      <c r="O662" s="42"/>
      <c r="P662" s="42"/>
      <c r="Q662" s="42"/>
    </row>
    <row r="663" spans="3:17" ht="19.649999999999999" customHeight="1" x14ac:dyDescent="0.3">
      <c r="C663" s="42"/>
      <c r="D663" s="42"/>
      <c r="F663" s="42"/>
      <c r="G663" s="79"/>
      <c r="H663" s="42"/>
      <c r="I663" s="42"/>
      <c r="J663" s="42"/>
      <c r="K663" s="42"/>
      <c r="L663" s="42"/>
      <c r="M663" s="42"/>
      <c r="N663" s="42"/>
      <c r="O663" s="42"/>
      <c r="P663" s="42"/>
      <c r="Q663" s="42"/>
    </row>
    <row r="664" spans="3:17" ht="19.649999999999999" customHeight="1" x14ac:dyDescent="0.3">
      <c r="C664" s="42"/>
      <c r="D664" s="42"/>
      <c r="F664" s="42"/>
      <c r="G664" s="79"/>
      <c r="H664" s="42"/>
      <c r="I664" s="42"/>
      <c r="J664" s="42"/>
      <c r="K664" s="42"/>
      <c r="L664" s="42"/>
      <c r="M664" s="42"/>
      <c r="N664" s="42"/>
      <c r="O664" s="42"/>
      <c r="P664" s="42"/>
      <c r="Q664" s="42"/>
    </row>
    <row r="665" spans="3:17" ht="19.649999999999999" customHeight="1" x14ac:dyDescent="0.3">
      <c r="C665" s="42"/>
      <c r="D665" s="42"/>
      <c r="F665" s="42"/>
      <c r="G665" s="79"/>
      <c r="H665" s="42"/>
      <c r="I665" s="42"/>
      <c r="J665" s="42"/>
      <c r="K665" s="42"/>
      <c r="L665" s="42"/>
      <c r="M665" s="42"/>
      <c r="N665" s="42"/>
      <c r="O665" s="42"/>
      <c r="P665" s="42"/>
      <c r="Q665" s="42"/>
    </row>
    <row r="666" spans="3:17" ht="19.649999999999999" customHeight="1" x14ac:dyDescent="0.3">
      <c r="C666" s="42"/>
      <c r="D666" s="42"/>
      <c r="F666" s="42"/>
      <c r="G666" s="79"/>
      <c r="H666" s="42"/>
      <c r="I666" s="42"/>
      <c r="J666" s="42"/>
      <c r="K666" s="42"/>
      <c r="L666" s="42"/>
      <c r="M666" s="42"/>
      <c r="N666" s="42"/>
      <c r="O666" s="42"/>
      <c r="P666" s="42"/>
      <c r="Q666" s="42"/>
    </row>
    <row r="667" spans="3:17" ht="19.649999999999999" customHeight="1" x14ac:dyDescent="0.3">
      <c r="C667" s="42"/>
      <c r="D667" s="42"/>
      <c r="F667" s="42"/>
      <c r="G667" s="79"/>
      <c r="H667" s="42"/>
      <c r="I667" s="42"/>
      <c r="J667" s="42"/>
      <c r="K667" s="42"/>
      <c r="L667" s="42"/>
      <c r="M667" s="42"/>
      <c r="N667" s="42"/>
      <c r="O667" s="42"/>
      <c r="P667" s="42"/>
      <c r="Q667" s="42"/>
    </row>
    <row r="668" spans="3:17" ht="19.649999999999999" customHeight="1" x14ac:dyDescent="0.3">
      <c r="C668" s="42"/>
      <c r="D668" s="42"/>
      <c r="F668" s="42"/>
      <c r="G668" s="79"/>
      <c r="H668" s="42"/>
      <c r="I668" s="42"/>
      <c r="J668" s="42"/>
      <c r="K668" s="42"/>
      <c r="L668" s="42"/>
      <c r="M668" s="42"/>
      <c r="N668" s="42"/>
      <c r="O668" s="42"/>
      <c r="P668" s="42"/>
      <c r="Q668" s="42"/>
    </row>
    <row r="669" spans="3:17" ht="19.649999999999999" customHeight="1" x14ac:dyDescent="0.3">
      <c r="C669" s="42"/>
      <c r="D669" s="42"/>
      <c r="F669" s="42"/>
      <c r="G669" s="79"/>
      <c r="H669" s="42"/>
      <c r="I669" s="42"/>
      <c r="J669" s="42"/>
      <c r="K669" s="42"/>
      <c r="L669" s="42"/>
      <c r="M669" s="42"/>
      <c r="N669" s="42"/>
      <c r="O669" s="42"/>
      <c r="P669" s="42"/>
      <c r="Q669" s="42"/>
    </row>
    <row r="670" spans="3:17" ht="19.649999999999999" customHeight="1" x14ac:dyDescent="0.3">
      <c r="C670" s="42"/>
      <c r="D670" s="42"/>
      <c r="F670" s="42"/>
      <c r="G670" s="79"/>
      <c r="H670" s="42"/>
      <c r="I670" s="42"/>
      <c r="J670" s="42"/>
      <c r="K670" s="42"/>
      <c r="L670" s="42"/>
      <c r="M670" s="42"/>
      <c r="N670" s="42"/>
      <c r="O670" s="42"/>
      <c r="P670" s="42"/>
      <c r="Q670" s="42"/>
    </row>
    <row r="671" spans="3:17" ht="19.649999999999999" customHeight="1" x14ac:dyDescent="0.3">
      <c r="C671" s="42"/>
      <c r="D671" s="42"/>
      <c r="F671" s="42"/>
      <c r="G671" s="79"/>
      <c r="H671" s="42"/>
      <c r="I671" s="42"/>
      <c r="J671" s="42"/>
      <c r="K671" s="42"/>
      <c r="L671" s="42"/>
      <c r="M671" s="42"/>
      <c r="N671" s="42"/>
      <c r="O671" s="42"/>
      <c r="P671" s="42"/>
      <c r="Q671" s="42"/>
    </row>
    <row r="672" spans="3:17" ht="19.649999999999999" customHeight="1" x14ac:dyDescent="0.3">
      <c r="C672" s="42"/>
      <c r="D672" s="42"/>
      <c r="F672" s="42"/>
      <c r="G672" s="79"/>
      <c r="H672" s="42"/>
      <c r="I672" s="42"/>
      <c r="J672" s="42"/>
      <c r="K672" s="42"/>
      <c r="L672" s="42"/>
      <c r="M672" s="42"/>
      <c r="N672" s="42"/>
      <c r="O672" s="42"/>
      <c r="P672" s="42"/>
      <c r="Q672" s="42"/>
    </row>
    <row r="673" spans="3:17" ht="19.649999999999999" customHeight="1" x14ac:dyDescent="0.3">
      <c r="C673" s="42"/>
      <c r="D673" s="42"/>
      <c r="F673" s="42"/>
      <c r="G673" s="79"/>
      <c r="H673" s="42"/>
      <c r="I673" s="42"/>
      <c r="J673" s="42"/>
      <c r="K673" s="42"/>
      <c r="L673" s="42"/>
      <c r="M673" s="42"/>
      <c r="N673" s="42"/>
      <c r="O673" s="42"/>
      <c r="P673" s="42"/>
      <c r="Q673" s="42"/>
    </row>
    <row r="674" spans="3:17" ht="19.649999999999999" customHeight="1" x14ac:dyDescent="0.3">
      <c r="C674" s="42"/>
      <c r="D674" s="42"/>
      <c r="F674" s="42"/>
      <c r="G674" s="79"/>
      <c r="H674" s="42"/>
      <c r="I674" s="42"/>
      <c r="J674" s="42"/>
      <c r="K674" s="42"/>
      <c r="L674" s="42"/>
      <c r="M674" s="42"/>
      <c r="N674" s="42"/>
      <c r="O674" s="42"/>
      <c r="P674" s="42"/>
      <c r="Q674" s="42"/>
    </row>
    <row r="675" spans="3:17" ht="19.649999999999999" customHeight="1" x14ac:dyDescent="0.3">
      <c r="C675" s="42"/>
      <c r="D675" s="42"/>
      <c r="F675" s="42"/>
      <c r="G675" s="79"/>
      <c r="H675" s="42"/>
      <c r="I675" s="42"/>
      <c r="J675" s="42"/>
      <c r="K675" s="42"/>
      <c r="L675" s="42"/>
      <c r="M675" s="42"/>
      <c r="N675" s="42"/>
      <c r="O675" s="42"/>
      <c r="P675" s="42"/>
      <c r="Q675" s="42"/>
    </row>
    <row r="676" spans="3:17" ht="19.649999999999999" customHeight="1" x14ac:dyDescent="0.3">
      <c r="C676" s="42"/>
      <c r="D676" s="42"/>
      <c r="F676" s="42"/>
      <c r="G676" s="79"/>
      <c r="H676" s="42"/>
      <c r="I676" s="42"/>
      <c r="J676" s="42"/>
      <c r="K676" s="42"/>
      <c r="L676" s="42"/>
      <c r="M676" s="42"/>
      <c r="N676" s="42"/>
      <c r="O676" s="42"/>
      <c r="P676" s="42"/>
      <c r="Q676" s="42"/>
    </row>
    <row r="677" spans="3:17" ht="19.649999999999999" customHeight="1" x14ac:dyDescent="0.3">
      <c r="C677" s="42"/>
      <c r="D677" s="42"/>
      <c r="F677" s="42"/>
      <c r="G677" s="79"/>
      <c r="H677" s="42"/>
      <c r="I677" s="42"/>
      <c r="J677" s="42"/>
      <c r="K677" s="42"/>
      <c r="L677" s="42"/>
      <c r="M677" s="42"/>
      <c r="N677" s="42"/>
      <c r="O677" s="42"/>
      <c r="P677" s="42"/>
      <c r="Q677" s="42"/>
    </row>
    <row r="678" spans="3:17" ht="19.649999999999999" customHeight="1" x14ac:dyDescent="0.3">
      <c r="C678" s="42"/>
      <c r="D678" s="42"/>
      <c r="F678" s="42"/>
      <c r="G678" s="79"/>
      <c r="H678" s="42"/>
      <c r="I678" s="42"/>
      <c r="J678" s="42"/>
      <c r="K678" s="42"/>
      <c r="L678" s="42"/>
      <c r="M678" s="42"/>
      <c r="N678" s="42"/>
      <c r="O678" s="42"/>
      <c r="P678" s="42"/>
      <c r="Q678" s="42"/>
    </row>
    <row r="679" spans="3:17" ht="19.649999999999999" customHeight="1" x14ac:dyDescent="0.3">
      <c r="C679" s="42"/>
      <c r="D679" s="42"/>
      <c r="F679" s="42"/>
      <c r="G679" s="79"/>
      <c r="H679" s="42"/>
      <c r="I679" s="42"/>
      <c r="J679" s="42"/>
      <c r="K679" s="42"/>
      <c r="L679" s="42"/>
      <c r="M679" s="42"/>
      <c r="N679" s="42"/>
      <c r="O679" s="42"/>
      <c r="P679" s="42"/>
      <c r="Q679" s="42"/>
    </row>
    <row r="680" spans="3:17" ht="19.649999999999999" customHeight="1" x14ac:dyDescent="0.3">
      <c r="C680" s="42"/>
      <c r="D680" s="42"/>
      <c r="F680" s="42"/>
      <c r="G680" s="79"/>
      <c r="H680" s="42"/>
      <c r="I680" s="42"/>
      <c r="J680" s="42"/>
      <c r="K680" s="42"/>
      <c r="L680" s="42"/>
      <c r="M680" s="42"/>
      <c r="N680" s="42"/>
      <c r="O680" s="42"/>
      <c r="P680" s="42"/>
      <c r="Q680" s="42"/>
    </row>
    <row r="681" spans="3:17" ht="19.649999999999999" customHeight="1" x14ac:dyDescent="0.3">
      <c r="C681" s="42"/>
      <c r="D681" s="42"/>
      <c r="F681" s="42"/>
      <c r="G681" s="79"/>
      <c r="H681" s="42"/>
      <c r="I681" s="42"/>
      <c r="J681" s="42"/>
      <c r="K681" s="42"/>
      <c r="L681" s="42"/>
      <c r="M681" s="42"/>
      <c r="N681" s="42"/>
      <c r="O681" s="42"/>
      <c r="P681" s="42"/>
      <c r="Q681" s="42"/>
    </row>
    <row r="682" spans="3:17" ht="19.649999999999999" customHeight="1" x14ac:dyDescent="0.3">
      <c r="C682" s="42"/>
      <c r="D682" s="42"/>
      <c r="F682" s="42"/>
      <c r="G682" s="79"/>
      <c r="H682" s="42"/>
      <c r="I682" s="42"/>
      <c r="J682" s="42"/>
      <c r="K682" s="42"/>
      <c r="L682" s="42"/>
      <c r="M682" s="42"/>
      <c r="N682" s="42"/>
      <c r="O682" s="42"/>
      <c r="P682" s="42"/>
      <c r="Q682" s="42"/>
    </row>
    <row r="683" spans="3:17" ht="19.649999999999999" customHeight="1" x14ac:dyDescent="0.3">
      <c r="C683" s="42"/>
      <c r="D683" s="42"/>
      <c r="F683" s="42"/>
      <c r="G683" s="79"/>
      <c r="H683" s="42"/>
      <c r="I683" s="42"/>
      <c r="J683" s="42"/>
      <c r="K683" s="42"/>
      <c r="L683" s="42"/>
      <c r="M683" s="42"/>
      <c r="N683" s="42"/>
      <c r="O683" s="42"/>
      <c r="P683" s="42"/>
      <c r="Q683" s="42"/>
    </row>
    <row r="684" spans="3:17" ht="19.649999999999999" customHeight="1" x14ac:dyDescent="0.3">
      <c r="C684" s="42"/>
      <c r="D684" s="42"/>
      <c r="F684" s="42"/>
      <c r="G684" s="79"/>
      <c r="H684" s="42"/>
      <c r="I684" s="42"/>
      <c r="J684" s="42"/>
      <c r="K684" s="42"/>
      <c r="L684" s="42"/>
      <c r="M684" s="42"/>
      <c r="N684" s="42"/>
      <c r="O684" s="42"/>
      <c r="P684" s="42"/>
      <c r="Q684" s="42"/>
    </row>
    <row r="685" spans="3:17" ht="19.649999999999999" customHeight="1" x14ac:dyDescent="0.3">
      <c r="C685" s="42"/>
      <c r="D685" s="42"/>
      <c r="F685" s="42"/>
      <c r="G685" s="79"/>
      <c r="H685" s="42"/>
      <c r="I685" s="42"/>
      <c r="J685" s="42"/>
      <c r="K685" s="42"/>
      <c r="L685" s="42"/>
      <c r="M685" s="42"/>
      <c r="N685" s="42"/>
      <c r="O685" s="42"/>
      <c r="P685" s="42"/>
      <c r="Q685" s="42"/>
    </row>
    <row r="686" spans="3:17" ht="19.649999999999999" customHeight="1" x14ac:dyDescent="0.3">
      <c r="C686" s="42"/>
      <c r="D686" s="42"/>
      <c r="F686" s="42"/>
      <c r="G686" s="79"/>
      <c r="H686" s="42"/>
      <c r="I686" s="42"/>
      <c r="J686" s="42"/>
      <c r="K686" s="42"/>
      <c r="L686" s="42"/>
      <c r="M686" s="42"/>
      <c r="N686" s="42"/>
      <c r="O686" s="42"/>
      <c r="P686" s="42"/>
      <c r="Q686" s="42"/>
    </row>
    <row r="687" spans="3:17" ht="19.649999999999999" customHeight="1" x14ac:dyDescent="0.3">
      <c r="C687" s="42"/>
      <c r="D687" s="42"/>
      <c r="F687" s="42"/>
      <c r="G687" s="79"/>
      <c r="H687" s="42"/>
      <c r="I687" s="42"/>
      <c r="J687" s="42"/>
      <c r="K687" s="42"/>
      <c r="L687" s="42"/>
      <c r="M687" s="42"/>
      <c r="N687" s="42"/>
      <c r="O687" s="42"/>
      <c r="P687" s="42"/>
      <c r="Q687" s="42"/>
    </row>
    <row r="688" spans="3:17" ht="19.649999999999999" customHeight="1" x14ac:dyDescent="0.3">
      <c r="C688" s="42"/>
      <c r="D688" s="42"/>
      <c r="F688" s="42"/>
      <c r="G688" s="79"/>
      <c r="H688" s="42"/>
      <c r="I688" s="42"/>
      <c r="J688" s="42"/>
      <c r="K688" s="42"/>
      <c r="L688" s="42"/>
      <c r="M688" s="42"/>
      <c r="N688" s="42"/>
      <c r="O688" s="42"/>
      <c r="P688" s="42"/>
      <c r="Q688" s="42"/>
    </row>
    <row r="689" spans="3:17" ht="19.649999999999999" customHeight="1" x14ac:dyDescent="0.3">
      <c r="C689" s="42"/>
      <c r="D689" s="42"/>
      <c r="F689" s="42"/>
      <c r="G689" s="79"/>
      <c r="H689" s="42"/>
      <c r="I689" s="42"/>
      <c r="J689" s="42"/>
      <c r="K689" s="42"/>
      <c r="L689" s="42"/>
      <c r="M689" s="42"/>
      <c r="N689" s="42"/>
      <c r="O689" s="42"/>
      <c r="P689" s="42"/>
      <c r="Q689" s="42"/>
    </row>
    <row r="690" spans="3:17" ht="19.649999999999999" customHeight="1" x14ac:dyDescent="0.3">
      <c r="C690" s="42"/>
      <c r="D690" s="42"/>
      <c r="F690" s="42"/>
      <c r="G690" s="79"/>
      <c r="H690" s="42"/>
      <c r="I690" s="42"/>
      <c r="J690" s="42"/>
      <c r="K690" s="42"/>
      <c r="L690" s="42"/>
      <c r="M690" s="42"/>
      <c r="N690" s="42"/>
      <c r="O690" s="42"/>
      <c r="P690" s="42"/>
      <c r="Q690" s="42"/>
    </row>
    <row r="691" spans="3:17" ht="19.649999999999999" customHeight="1" x14ac:dyDescent="0.3">
      <c r="C691" s="42"/>
      <c r="D691" s="42"/>
      <c r="F691" s="42"/>
      <c r="G691" s="79"/>
      <c r="H691" s="42"/>
      <c r="I691" s="42"/>
      <c r="J691" s="42"/>
      <c r="K691" s="42"/>
      <c r="L691" s="42"/>
      <c r="M691" s="42"/>
      <c r="N691" s="42"/>
      <c r="O691" s="42"/>
      <c r="P691" s="42"/>
      <c r="Q691" s="42"/>
    </row>
    <row r="692" spans="3:17" ht="19.649999999999999" customHeight="1" x14ac:dyDescent="0.3">
      <c r="C692" s="42"/>
      <c r="D692" s="42"/>
      <c r="F692" s="42"/>
      <c r="G692" s="79"/>
      <c r="H692" s="42"/>
      <c r="I692" s="42"/>
      <c r="J692" s="42"/>
      <c r="K692" s="42"/>
      <c r="L692" s="42"/>
      <c r="M692" s="42"/>
      <c r="N692" s="42"/>
      <c r="O692" s="42"/>
      <c r="P692" s="42"/>
      <c r="Q692" s="42"/>
    </row>
    <row r="693" spans="3:17" ht="19.649999999999999" customHeight="1" x14ac:dyDescent="0.3">
      <c r="C693" s="42"/>
      <c r="D693" s="42"/>
      <c r="F693" s="42"/>
      <c r="G693" s="79"/>
      <c r="H693" s="42"/>
      <c r="I693" s="42"/>
      <c r="J693" s="42"/>
      <c r="K693" s="42"/>
      <c r="L693" s="42"/>
      <c r="M693" s="42"/>
      <c r="N693" s="42"/>
      <c r="O693" s="42"/>
      <c r="P693" s="42"/>
      <c r="Q693" s="42"/>
    </row>
    <row r="694" spans="3:17" ht="19.649999999999999" customHeight="1" x14ac:dyDescent="0.3">
      <c r="C694" s="42"/>
      <c r="D694" s="42"/>
      <c r="F694" s="42"/>
      <c r="G694" s="79"/>
      <c r="H694" s="42"/>
      <c r="I694" s="42"/>
      <c r="J694" s="42"/>
      <c r="K694" s="42"/>
      <c r="L694" s="42"/>
      <c r="M694" s="42"/>
      <c r="N694" s="42"/>
      <c r="O694" s="42"/>
      <c r="P694" s="42"/>
      <c r="Q694" s="42"/>
    </row>
    <row r="695" spans="3:17" ht="19.649999999999999" customHeight="1" x14ac:dyDescent="0.3">
      <c r="C695" s="42"/>
      <c r="D695" s="42"/>
      <c r="F695" s="42"/>
      <c r="G695" s="79"/>
      <c r="H695" s="42"/>
      <c r="I695" s="42"/>
      <c r="J695" s="42"/>
      <c r="K695" s="42"/>
      <c r="L695" s="42"/>
      <c r="M695" s="42"/>
      <c r="N695" s="42"/>
      <c r="O695" s="42"/>
      <c r="P695" s="42"/>
      <c r="Q695" s="42"/>
    </row>
    <row r="696" spans="3:17" ht="19.649999999999999" customHeight="1" x14ac:dyDescent="0.3">
      <c r="C696" s="42"/>
      <c r="D696" s="42"/>
      <c r="F696" s="42"/>
      <c r="G696" s="79"/>
      <c r="H696" s="42"/>
      <c r="I696" s="42"/>
      <c r="J696" s="42"/>
      <c r="K696" s="42"/>
      <c r="L696" s="42"/>
      <c r="M696" s="42"/>
      <c r="N696" s="42"/>
      <c r="O696" s="42"/>
      <c r="P696" s="42"/>
      <c r="Q696" s="42"/>
    </row>
    <row r="697" spans="3:17" ht="19.649999999999999" customHeight="1" x14ac:dyDescent="0.3">
      <c r="C697" s="42"/>
      <c r="D697" s="42"/>
      <c r="F697" s="42"/>
      <c r="G697" s="79"/>
      <c r="H697" s="42"/>
      <c r="I697" s="42"/>
      <c r="J697" s="42"/>
      <c r="K697" s="42"/>
      <c r="L697" s="42"/>
      <c r="M697" s="42"/>
      <c r="N697" s="42"/>
      <c r="O697" s="42"/>
      <c r="P697" s="42"/>
      <c r="Q697" s="42"/>
    </row>
    <row r="698" spans="3:17" ht="19.649999999999999" customHeight="1" x14ac:dyDescent="0.3">
      <c r="C698" s="42"/>
      <c r="D698" s="42"/>
      <c r="F698" s="42"/>
      <c r="G698" s="79"/>
      <c r="H698" s="42"/>
      <c r="I698" s="42"/>
      <c r="J698" s="42"/>
      <c r="K698" s="42"/>
      <c r="L698" s="42"/>
      <c r="M698" s="42"/>
      <c r="N698" s="42"/>
      <c r="O698" s="42"/>
      <c r="P698" s="42"/>
      <c r="Q698" s="42"/>
    </row>
    <row r="699" spans="3:17" ht="19.649999999999999" customHeight="1" x14ac:dyDescent="0.3">
      <c r="C699" s="42"/>
      <c r="D699" s="42"/>
      <c r="F699" s="42"/>
      <c r="G699" s="79"/>
      <c r="H699" s="42"/>
      <c r="I699" s="42"/>
      <c r="J699" s="42"/>
      <c r="K699" s="42"/>
      <c r="L699" s="42"/>
      <c r="M699" s="42"/>
      <c r="N699" s="42"/>
      <c r="O699" s="42"/>
      <c r="P699" s="42"/>
      <c r="Q699" s="42"/>
    </row>
    <row r="700" spans="3:17" ht="19.649999999999999" customHeight="1" x14ac:dyDescent="0.3">
      <c r="C700" s="42"/>
      <c r="D700" s="42"/>
      <c r="F700" s="42"/>
      <c r="G700" s="79"/>
      <c r="H700" s="42"/>
      <c r="I700" s="42"/>
      <c r="J700" s="42"/>
      <c r="K700" s="42"/>
      <c r="L700" s="42"/>
      <c r="M700" s="42"/>
      <c r="N700" s="42"/>
      <c r="O700" s="42"/>
      <c r="P700" s="42"/>
      <c r="Q700" s="42"/>
    </row>
    <row r="701" spans="3:17" ht="19.649999999999999" customHeight="1" x14ac:dyDescent="0.3">
      <c r="C701" s="42"/>
      <c r="D701" s="42"/>
      <c r="F701" s="42"/>
      <c r="G701" s="79"/>
      <c r="H701" s="42"/>
      <c r="I701" s="42"/>
      <c r="J701" s="42"/>
      <c r="K701" s="42"/>
      <c r="L701" s="42"/>
      <c r="M701" s="42"/>
      <c r="N701" s="42"/>
      <c r="O701" s="42"/>
      <c r="P701" s="42"/>
      <c r="Q701" s="42"/>
    </row>
    <row r="702" spans="3:17" ht="19.649999999999999" customHeight="1" x14ac:dyDescent="0.3">
      <c r="C702" s="42"/>
      <c r="D702" s="42"/>
      <c r="F702" s="42"/>
      <c r="G702" s="79"/>
      <c r="H702" s="42"/>
      <c r="I702" s="42"/>
      <c r="J702" s="42"/>
      <c r="K702" s="42"/>
      <c r="L702" s="42"/>
      <c r="M702" s="42"/>
      <c r="N702" s="42"/>
      <c r="O702" s="42"/>
      <c r="P702" s="42"/>
      <c r="Q702" s="42"/>
    </row>
    <row r="703" spans="3:17" ht="19.649999999999999" customHeight="1" x14ac:dyDescent="0.3">
      <c r="C703" s="42"/>
      <c r="D703" s="42"/>
      <c r="F703" s="42"/>
      <c r="G703" s="79"/>
      <c r="H703" s="42"/>
      <c r="I703" s="42"/>
      <c r="J703" s="42"/>
      <c r="K703" s="42"/>
      <c r="L703" s="42"/>
      <c r="M703" s="42"/>
      <c r="N703" s="42"/>
      <c r="O703" s="42"/>
      <c r="P703" s="42"/>
      <c r="Q703" s="42"/>
    </row>
    <row r="704" spans="3:17" ht="19.649999999999999" customHeight="1" x14ac:dyDescent="0.3">
      <c r="C704" s="42"/>
      <c r="D704" s="42"/>
      <c r="F704" s="42"/>
      <c r="G704" s="79"/>
      <c r="H704" s="42"/>
      <c r="I704" s="42"/>
      <c r="J704" s="42"/>
      <c r="K704" s="42"/>
      <c r="L704" s="42"/>
      <c r="M704" s="42"/>
      <c r="N704" s="42"/>
      <c r="O704" s="42"/>
      <c r="P704" s="42"/>
      <c r="Q704" s="42"/>
    </row>
    <row r="705" spans="3:17" ht="19.649999999999999" customHeight="1" x14ac:dyDescent="0.3">
      <c r="C705" s="42"/>
      <c r="D705" s="42"/>
      <c r="F705" s="42"/>
      <c r="G705" s="79"/>
      <c r="H705" s="42"/>
      <c r="I705" s="42"/>
      <c r="J705" s="42"/>
      <c r="K705" s="42"/>
      <c r="L705" s="42"/>
      <c r="M705" s="42"/>
      <c r="N705" s="42"/>
      <c r="O705" s="42"/>
      <c r="P705" s="42"/>
      <c r="Q705" s="42"/>
    </row>
    <row r="706" spans="3:17" ht="19.649999999999999" customHeight="1" x14ac:dyDescent="0.3">
      <c r="C706" s="42"/>
      <c r="D706" s="42"/>
      <c r="F706" s="42"/>
      <c r="G706" s="79"/>
      <c r="H706" s="42"/>
      <c r="I706" s="42"/>
      <c r="J706" s="42"/>
      <c r="K706" s="42"/>
      <c r="L706" s="42"/>
      <c r="M706" s="42"/>
      <c r="N706" s="42"/>
      <c r="O706" s="42"/>
      <c r="P706" s="42"/>
      <c r="Q706" s="42"/>
    </row>
    <row r="707" spans="3:17" ht="19.649999999999999" customHeight="1" x14ac:dyDescent="0.3">
      <c r="C707" s="42"/>
      <c r="D707" s="42"/>
      <c r="F707" s="42"/>
      <c r="G707" s="79"/>
      <c r="H707" s="42"/>
      <c r="I707" s="42"/>
      <c r="J707" s="42"/>
      <c r="K707" s="42"/>
      <c r="L707" s="42"/>
      <c r="M707" s="42"/>
      <c r="N707" s="42"/>
      <c r="O707" s="42"/>
      <c r="P707" s="42"/>
      <c r="Q707" s="42"/>
    </row>
    <row r="708" spans="3:17" ht="19.649999999999999" customHeight="1" x14ac:dyDescent="0.3">
      <c r="C708" s="42"/>
      <c r="D708" s="42"/>
      <c r="F708" s="42"/>
      <c r="G708" s="79"/>
      <c r="H708" s="42"/>
      <c r="I708" s="42"/>
      <c r="J708" s="42"/>
      <c r="K708" s="42"/>
      <c r="L708" s="42"/>
      <c r="M708" s="42"/>
      <c r="N708" s="42"/>
      <c r="O708" s="42"/>
      <c r="P708" s="42"/>
      <c r="Q708" s="42"/>
    </row>
    <row r="709" spans="3:17" ht="19.649999999999999" customHeight="1" x14ac:dyDescent="0.3">
      <c r="C709" s="42"/>
      <c r="D709" s="42"/>
      <c r="F709" s="42"/>
      <c r="G709" s="79"/>
      <c r="H709" s="42"/>
      <c r="I709" s="42"/>
      <c r="J709" s="42"/>
      <c r="K709" s="42"/>
      <c r="L709" s="42"/>
      <c r="M709" s="42"/>
      <c r="N709" s="42"/>
      <c r="O709" s="42"/>
      <c r="P709" s="42"/>
      <c r="Q709" s="42"/>
    </row>
    <row r="710" spans="3:17" ht="19.649999999999999" customHeight="1" x14ac:dyDescent="0.3">
      <c r="C710" s="42"/>
      <c r="D710" s="42"/>
      <c r="F710" s="42"/>
      <c r="G710" s="79"/>
      <c r="H710" s="42"/>
      <c r="I710" s="42"/>
      <c r="J710" s="42"/>
      <c r="K710" s="42"/>
      <c r="L710" s="42"/>
      <c r="M710" s="42"/>
      <c r="N710" s="42"/>
      <c r="O710" s="42"/>
      <c r="P710" s="42"/>
      <c r="Q710" s="42"/>
    </row>
    <row r="711" spans="3:17" ht="19.649999999999999" customHeight="1" x14ac:dyDescent="0.3">
      <c r="C711" s="42"/>
      <c r="D711" s="42"/>
      <c r="F711" s="42"/>
      <c r="G711" s="79"/>
      <c r="H711" s="42"/>
      <c r="I711" s="42"/>
      <c r="J711" s="42"/>
      <c r="K711" s="42"/>
      <c r="L711" s="42"/>
      <c r="M711" s="42"/>
      <c r="N711" s="42"/>
      <c r="O711" s="42"/>
      <c r="P711" s="42"/>
      <c r="Q711" s="42"/>
    </row>
    <row r="712" spans="3:17" ht="19.649999999999999" customHeight="1" x14ac:dyDescent="0.3">
      <c r="C712" s="42"/>
      <c r="D712" s="42"/>
      <c r="F712" s="42"/>
      <c r="G712" s="79"/>
      <c r="H712" s="42"/>
      <c r="I712" s="42"/>
      <c r="J712" s="42"/>
      <c r="K712" s="42"/>
      <c r="L712" s="42"/>
      <c r="M712" s="42"/>
      <c r="N712" s="42"/>
      <c r="O712" s="42"/>
      <c r="P712" s="42"/>
      <c r="Q712" s="42"/>
    </row>
    <row r="713" spans="3:17" ht="19.649999999999999" customHeight="1" x14ac:dyDescent="0.3">
      <c r="C713" s="42"/>
      <c r="D713" s="42"/>
      <c r="F713" s="42"/>
      <c r="G713" s="79"/>
      <c r="H713" s="42"/>
      <c r="I713" s="42"/>
      <c r="J713" s="42"/>
      <c r="K713" s="42"/>
      <c r="L713" s="42"/>
      <c r="M713" s="42"/>
      <c r="N713" s="42"/>
      <c r="O713" s="42"/>
      <c r="P713" s="42"/>
      <c r="Q713" s="42"/>
    </row>
    <row r="714" spans="3:17" ht="19.649999999999999" customHeight="1" x14ac:dyDescent="0.3">
      <c r="C714" s="42"/>
      <c r="D714" s="42"/>
      <c r="F714" s="42"/>
      <c r="G714" s="79"/>
      <c r="H714" s="42"/>
      <c r="I714" s="42"/>
      <c r="J714" s="42"/>
      <c r="K714" s="42"/>
      <c r="L714" s="42"/>
      <c r="M714" s="42"/>
      <c r="N714" s="42"/>
      <c r="O714" s="42"/>
      <c r="P714" s="42"/>
      <c r="Q714" s="42"/>
    </row>
    <row r="715" spans="3:17" ht="19.649999999999999" customHeight="1" x14ac:dyDescent="0.3">
      <c r="C715" s="42"/>
      <c r="D715" s="42"/>
      <c r="F715" s="42"/>
      <c r="G715" s="79"/>
      <c r="H715" s="42"/>
      <c r="I715" s="42"/>
      <c r="J715" s="42"/>
      <c r="K715" s="42"/>
      <c r="L715" s="42"/>
      <c r="M715" s="42"/>
      <c r="N715" s="42"/>
      <c r="O715" s="42"/>
      <c r="P715" s="42"/>
      <c r="Q715" s="42"/>
    </row>
    <row r="716" spans="3:17" ht="19.649999999999999" customHeight="1" x14ac:dyDescent="0.3">
      <c r="C716" s="42"/>
      <c r="D716" s="42"/>
      <c r="F716" s="42"/>
      <c r="G716" s="79"/>
      <c r="H716" s="42"/>
      <c r="I716" s="42"/>
      <c r="J716" s="42"/>
      <c r="K716" s="42"/>
      <c r="L716" s="42"/>
      <c r="M716" s="42"/>
      <c r="N716" s="42"/>
      <c r="O716" s="42"/>
      <c r="P716" s="42"/>
      <c r="Q716" s="42"/>
    </row>
    <row r="717" spans="3:17" ht="19.649999999999999" customHeight="1" x14ac:dyDescent="0.3">
      <c r="C717" s="42"/>
      <c r="D717" s="42"/>
      <c r="F717" s="42"/>
      <c r="G717" s="79"/>
      <c r="H717" s="42"/>
      <c r="I717" s="42"/>
      <c r="J717" s="42"/>
      <c r="K717" s="42"/>
      <c r="L717" s="42"/>
      <c r="M717" s="42"/>
      <c r="N717" s="42"/>
      <c r="O717" s="42"/>
      <c r="P717" s="42"/>
      <c r="Q717" s="42"/>
    </row>
    <row r="718" spans="3:17" ht="19.649999999999999" customHeight="1" x14ac:dyDescent="0.3">
      <c r="C718" s="42"/>
      <c r="D718" s="42"/>
      <c r="F718" s="42"/>
      <c r="G718" s="79"/>
      <c r="H718" s="42"/>
      <c r="I718" s="42"/>
      <c r="J718" s="42"/>
      <c r="K718" s="42"/>
      <c r="L718" s="42"/>
      <c r="M718" s="42"/>
      <c r="N718" s="42"/>
      <c r="O718" s="42"/>
      <c r="P718" s="42"/>
      <c r="Q718" s="42"/>
    </row>
    <row r="719" spans="3:17" ht="19.649999999999999" customHeight="1" x14ac:dyDescent="0.3">
      <c r="C719" s="42"/>
      <c r="D719" s="42"/>
      <c r="F719" s="42"/>
      <c r="G719" s="79"/>
      <c r="H719" s="42"/>
      <c r="I719" s="42"/>
      <c r="J719" s="42"/>
      <c r="K719" s="42"/>
      <c r="L719" s="42"/>
      <c r="M719" s="42"/>
      <c r="N719" s="42"/>
      <c r="O719" s="42"/>
      <c r="P719" s="42"/>
      <c r="Q719" s="42"/>
    </row>
    <row r="720" spans="3:17" ht="19.649999999999999" customHeight="1" x14ac:dyDescent="0.3">
      <c r="C720" s="42"/>
      <c r="D720" s="42"/>
      <c r="F720" s="42"/>
      <c r="G720" s="79"/>
      <c r="H720" s="42"/>
      <c r="I720" s="42"/>
      <c r="J720" s="42"/>
      <c r="K720" s="42"/>
      <c r="L720" s="42"/>
      <c r="M720" s="42"/>
      <c r="N720" s="42"/>
      <c r="O720" s="42"/>
      <c r="P720" s="42"/>
      <c r="Q720" s="42"/>
    </row>
    <row r="721" spans="3:17" ht="19.649999999999999" customHeight="1" x14ac:dyDescent="0.3">
      <c r="C721" s="42"/>
      <c r="D721" s="42"/>
      <c r="F721" s="42"/>
      <c r="G721" s="79"/>
      <c r="H721" s="42"/>
      <c r="I721" s="42"/>
      <c r="J721" s="42"/>
      <c r="K721" s="42"/>
      <c r="L721" s="42"/>
      <c r="M721" s="42"/>
      <c r="N721" s="42"/>
      <c r="O721" s="42"/>
      <c r="P721" s="42"/>
      <c r="Q721" s="42"/>
    </row>
    <row r="722" spans="3:17" ht="19.649999999999999" customHeight="1" x14ac:dyDescent="0.3">
      <c r="C722" s="42"/>
      <c r="D722" s="42"/>
      <c r="F722" s="42"/>
      <c r="G722" s="79"/>
      <c r="H722" s="42"/>
      <c r="I722" s="42"/>
      <c r="J722" s="42"/>
      <c r="K722" s="42"/>
      <c r="L722" s="42"/>
      <c r="M722" s="42"/>
      <c r="N722" s="42"/>
      <c r="O722" s="42"/>
      <c r="P722" s="42"/>
      <c r="Q722" s="42"/>
    </row>
    <row r="723" spans="3:17" ht="19.649999999999999" customHeight="1" x14ac:dyDescent="0.3">
      <c r="C723" s="42"/>
      <c r="D723" s="42"/>
      <c r="F723" s="42"/>
      <c r="G723" s="79"/>
      <c r="H723" s="42"/>
      <c r="I723" s="42"/>
      <c r="J723" s="42"/>
      <c r="K723" s="42"/>
      <c r="L723" s="42"/>
      <c r="M723" s="42"/>
      <c r="N723" s="42"/>
      <c r="O723" s="42"/>
      <c r="P723" s="42"/>
      <c r="Q723" s="42"/>
    </row>
    <row r="724" spans="3:17" ht="19.649999999999999" customHeight="1" x14ac:dyDescent="0.3">
      <c r="C724" s="42"/>
      <c r="D724" s="42"/>
      <c r="F724" s="42"/>
      <c r="G724" s="79"/>
      <c r="H724" s="42"/>
      <c r="I724" s="42"/>
      <c r="J724" s="42"/>
      <c r="K724" s="42"/>
      <c r="L724" s="42"/>
      <c r="M724" s="42"/>
      <c r="N724" s="42"/>
      <c r="O724" s="42"/>
      <c r="P724" s="42"/>
      <c r="Q724" s="42"/>
    </row>
    <row r="725" spans="3:17" ht="19.649999999999999" customHeight="1" x14ac:dyDescent="0.3">
      <c r="C725" s="42"/>
      <c r="D725" s="42"/>
      <c r="F725" s="42"/>
      <c r="G725" s="79"/>
      <c r="H725" s="42"/>
      <c r="I725" s="42"/>
      <c r="J725" s="42"/>
      <c r="K725" s="42"/>
      <c r="L725" s="42"/>
      <c r="M725" s="42"/>
      <c r="N725" s="42"/>
      <c r="O725" s="42"/>
      <c r="P725" s="42"/>
      <c r="Q725" s="42"/>
    </row>
    <row r="726" spans="3:17" ht="19.649999999999999" customHeight="1" x14ac:dyDescent="0.3">
      <c r="C726" s="42"/>
      <c r="D726" s="42"/>
      <c r="F726" s="42"/>
      <c r="G726" s="79"/>
      <c r="H726" s="42"/>
      <c r="I726" s="42"/>
      <c r="J726" s="42"/>
      <c r="K726" s="42"/>
      <c r="L726" s="42"/>
      <c r="M726" s="42"/>
      <c r="N726" s="42"/>
      <c r="O726" s="42"/>
      <c r="P726" s="42"/>
      <c r="Q726" s="42"/>
    </row>
    <row r="727" spans="3:17" ht="19.649999999999999" customHeight="1" x14ac:dyDescent="0.3">
      <c r="C727" s="42"/>
      <c r="D727" s="42"/>
      <c r="F727" s="42"/>
      <c r="G727" s="79"/>
      <c r="H727" s="42"/>
      <c r="I727" s="42"/>
      <c r="J727" s="42"/>
      <c r="K727" s="42"/>
      <c r="L727" s="42"/>
      <c r="M727" s="42"/>
      <c r="N727" s="42"/>
      <c r="O727" s="42"/>
      <c r="P727" s="42"/>
      <c r="Q727" s="42"/>
    </row>
    <row r="728" spans="3:17" ht="19.649999999999999" customHeight="1" x14ac:dyDescent="0.3">
      <c r="C728" s="42"/>
      <c r="D728" s="42"/>
      <c r="F728" s="42"/>
      <c r="G728" s="79"/>
      <c r="H728" s="42"/>
      <c r="I728" s="42"/>
      <c r="J728" s="42"/>
      <c r="K728" s="42"/>
      <c r="L728" s="42"/>
      <c r="M728" s="42"/>
      <c r="N728" s="42"/>
      <c r="O728" s="42"/>
      <c r="P728" s="42"/>
      <c r="Q728" s="42"/>
    </row>
    <row r="729" spans="3:17" ht="19.649999999999999" customHeight="1" x14ac:dyDescent="0.3">
      <c r="C729" s="42"/>
      <c r="D729" s="42"/>
      <c r="F729" s="42"/>
      <c r="G729" s="79"/>
      <c r="H729" s="42"/>
      <c r="I729" s="42"/>
      <c r="J729" s="42"/>
      <c r="K729" s="42"/>
      <c r="L729" s="42"/>
      <c r="M729" s="42"/>
      <c r="N729" s="42"/>
      <c r="O729" s="42"/>
      <c r="P729" s="42"/>
      <c r="Q729" s="42"/>
    </row>
    <row r="730" spans="3:17" ht="19.649999999999999" customHeight="1" x14ac:dyDescent="0.3">
      <c r="C730" s="42"/>
      <c r="D730" s="42"/>
      <c r="F730" s="42"/>
      <c r="G730" s="79"/>
      <c r="H730" s="42"/>
      <c r="I730" s="42"/>
      <c r="J730" s="42"/>
      <c r="K730" s="42"/>
      <c r="L730" s="42"/>
      <c r="M730" s="42"/>
      <c r="N730" s="42"/>
      <c r="O730" s="42"/>
      <c r="P730" s="42"/>
      <c r="Q730" s="42"/>
    </row>
    <row r="731" spans="3:17" ht="19.649999999999999" customHeight="1" x14ac:dyDescent="0.3">
      <c r="C731" s="42"/>
      <c r="D731" s="42"/>
      <c r="F731" s="42"/>
      <c r="G731" s="79"/>
      <c r="H731" s="42"/>
      <c r="I731" s="42"/>
      <c r="J731" s="42"/>
      <c r="K731" s="42"/>
      <c r="L731" s="42"/>
      <c r="M731" s="42"/>
      <c r="N731" s="42"/>
      <c r="O731" s="42"/>
      <c r="P731" s="42"/>
      <c r="Q731" s="42"/>
    </row>
    <row r="732" spans="3:17" ht="19.649999999999999" customHeight="1" x14ac:dyDescent="0.3">
      <c r="C732" s="42"/>
      <c r="D732" s="42"/>
      <c r="F732" s="42"/>
      <c r="G732" s="79"/>
      <c r="H732" s="42"/>
      <c r="I732" s="42"/>
      <c r="J732" s="42"/>
      <c r="K732" s="42"/>
      <c r="L732" s="42"/>
      <c r="M732" s="42"/>
      <c r="N732" s="42"/>
      <c r="O732" s="42"/>
      <c r="P732" s="42"/>
      <c r="Q732" s="42"/>
    </row>
    <row r="733" spans="3:17" ht="19.649999999999999" customHeight="1" x14ac:dyDescent="0.3">
      <c r="C733" s="42"/>
      <c r="D733" s="42"/>
      <c r="F733" s="42"/>
      <c r="G733" s="79"/>
      <c r="H733" s="42"/>
      <c r="I733" s="42"/>
      <c r="J733" s="42"/>
      <c r="K733" s="42"/>
      <c r="L733" s="42"/>
      <c r="M733" s="42"/>
      <c r="N733" s="42"/>
      <c r="O733" s="42"/>
      <c r="P733" s="42"/>
      <c r="Q733" s="42"/>
    </row>
    <row r="734" spans="3:17" ht="19.649999999999999" customHeight="1" x14ac:dyDescent="0.3">
      <c r="C734" s="42"/>
      <c r="D734" s="42"/>
      <c r="F734" s="42"/>
      <c r="G734" s="79"/>
      <c r="H734" s="42"/>
      <c r="I734" s="42"/>
      <c r="J734" s="42"/>
      <c r="K734" s="42"/>
      <c r="L734" s="42"/>
      <c r="M734" s="42"/>
      <c r="N734" s="42"/>
      <c r="O734" s="42"/>
      <c r="P734" s="42"/>
      <c r="Q734" s="42"/>
    </row>
    <row r="735" spans="3:17" ht="19.649999999999999" customHeight="1" x14ac:dyDescent="0.3">
      <c r="C735" s="42"/>
      <c r="D735" s="42"/>
      <c r="F735" s="42"/>
      <c r="G735" s="79"/>
      <c r="H735" s="42"/>
      <c r="I735" s="42"/>
      <c r="J735" s="42"/>
      <c r="K735" s="42"/>
      <c r="L735" s="42"/>
      <c r="M735" s="42"/>
      <c r="N735" s="42"/>
      <c r="O735" s="42"/>
      <c r="P735" s="42"/>
      <c r="Q735" s="42"/>
    </row>
    <row r="736" spans="3:17" ht="19.649999999999999" customHeight="1" x14ac:dyDescent="0.3">
      <c r="C736" s="42"/>
      <c r="D736" s="42"/>
      <c r="F736" s="42"/>
      <c r="G736" s="79"/>
      <c r="H736" s="42"/>
      <c r="I736" s="42"/>
      <c r="J736" s="42"/>
      <c r="K736" s="42"/>
      <c r="L736" s="42"/>
      <c r="M736" s="42"/>
      <c r="N736" s="42"/>
      <c r="O736" s="42"/>
      <c r="P736" s="42"/>
      <c r="Q736" s="42"/>
    </row>
    <row r="737" spans="3:17" ht="19.649999999999999" customHeight="1" x14ac:dyDescent="0.3">
      <c r="C737" s="42"/>
      <c r="D737" s="42"/>
      <c r="F737" s="42"/>
      <c r="G737" s="79"/>
      <c r="H737" s="42"/>
      <c r="I737" s="42"/>
      <c r="J737" s="42"/>
      <c r="K737" s="42"/>
      <c r="L737" s="42"/>
      <c r="M737" s="42"/>
      <c r="N737" s="42"/>
      <c r="O737" s="42"/>
      <c r="P737" s="42"/>
      <c r="Q737" s="42"/>
    </row>
    <row r="738" spans="3:17" ht="19.649999999999999" customHeight="1" x14ac:dyDescent="0.3">
      <c r="C738" s="42"/>
      <c r="D738" s="42"/>
      <c r="F738" s="42"/>
      <c r="G738" s="79"/>
      <c r="H738" s="42"/>
      <c r="I738" s="42"/>
      <c r="J738" s="42"/>
      <c r="K738" s="42"/>
      <c r="L738" s="42"/>
      <c r="M738" s="42"/>
      <c r="N738" s="42"/>
      <c r="O738" s="42"/>
      <c r="P738" s="42"/>
      <c r="Q738" s="42"/>
    </row>
    <row r="739" spans="3:17" ht="19.649999999999999" customHeight="1" x14ac:dyDescent="0.3">
      <c r="C739" s="42"/>
      <c r="D739" s="42"/>
      <c r="F739" s="42"/>
      <c r="G739" s="79"/>
      <c r="H739" s="42"/>
      <c r="I739" s="42"/>
      <c r="J739" s="42"/>
      <c r="K739" s="42"/>
      <c r="L739" s="42"/>
      <c r="M739" s="42"/>
      <c r="N739" s="42"/>
      <c r="O739" s="42"/>
      <c r="P739" s="42"/>
      <c r="Q739" s="42"/>
    </row>
    <row r="740" spans="3:17" ht="19.649999999999999" customHeight="1" x14ac:dyDescent="0.3">
      <c r="C740" s="42"/>
      <c r="D740" s="42"/>
      <c r="F740" s="42"/>
      <c r="G740" s="79"/>
      <c r="H740" s="42"/>
      <c r="I740" s="42"/>
      <c r="J740" s="42"/>
      <c r="K740" s="42"/>
      <c r="L740" s="42"/>
      <c r="M740" s="42"/>
      <c r="N740" s="42"/>
      <c r="O740" s="42"/>
      <c r="P740" s="42"/>
      <c r="Q740" s="42"/>
    </row>
    <row r="741" spans="3:17" ht="19.649999999999999" customHeight="1" x14ac:dyDescent="0.3">
      <c r="C741" s="42"/>
      <c r="D741" s="42"/>
      <c r="F741" s="42"/>
      <c r="G741" s="79"/>
      <c r="H741" s="42"/>
      <c r="I741" s="42"/>
      <c r="J741" s="42"/>
      <c r="K741" s="42"/>
      <c r="L741" s="42"/>
      <c r="M741" s="42"/>
      <c r="N741" s="42"/>
      <c r="O741" s="42"/>
      <c r="P741" s="42"/>
      <c r="Q741" s="42"/>
    </row>
    <row r="742" spans="3:17" ht="19.649999999999999" customHeight="1" x14ac:dyDescent="0.3">
      <c r="C742" s="42"/>
      <c r="D742" s="42"/>
      <c r="F742" s="42"/>
      <c r="G742" s="79"/>
      <c r="H742" s="42"/>
      <c r="I742" s="42"/>
      <c r="J742" s="42"/>
      <c r="K742" s="42"/>
      <c r="L742" s="42"/>
      <c r="M742" s="42"/>
      <c r="N742" s="42"/>
      <c r="O742" s="42"/>
      <c r="P742" s="42"/>
      <c r="Q742" s="42"/>
    </row>
    <row r="743" spans="3:17" ht="19.649999999999999" customHeight="1" x14ac:dyDescent="0.3">
      <c r="C743" s="42"/>
      <c r="D743" s="42"/>
      <c r="F743" s="42"/>
      <c r="G743" s="79"/>
      <c r="H743" s="42"/>
      <c r="I743" s="42"/>
      <c r="J743" s="42"/>
      <c r="K743" s="42"/>
      <c r="L743" s="42"/>
      <c r="M743" s="42"/>
      <c r="N743" s="42"/>
      <c r="O743" s="42"/>
      <c r="P743" s="42"/>
      <c r="Q743" s="42"/>
    </row>
    <row r="744" spans="3:17" ht="19.649999999999999" customHeight="1" x14ac:dyDescent="0.3">
      <c r="C744" s="42"/>
      <c r="D744" s="42"/>
      <c r="F744" s="42"/>
      <c r="G744" s="79"/>
      <c r="H744" s="42"/>
      <c r="I744" s="42"/>
      <c r="J744" s="42"/>
      <c r="K744" s="42"/>
      <c r="L744" s="42"/>
      <c r="M744" s="42"/>
      <c r="N744" s="42"/>
      <c r="O744" s="42"/>
      <c r="P744" s="42"/>
      <c r="Q744" s="42"/>
    </row>
    <row r="745" spans="3:17" ht="19.649999999999999" customHeight="1" x14ac:dyDescent="0.3">
      <c r="C745" s="42"/>
      <c r="D745" s="42"/>
      <c r="F745" s="42"/>
      <c r="G745" s="79"/>
      <c r="H745" s="42"/>
      <c r="I745" s="42"/>
      <c r="J745" s="42"/>
      <c r="K745" s="42"/>
      <c r="L745" s="42"/>
      <c r="M745" s="42"/>
      <c r="N745" s="42"/>
      <c r="O745" s="42"/>
      <c r="P745" s="42"/>
      <c r="Q745" s="42"/>
    </row>
    <row r="746" spans="3:17" ht="19.649999999999999" customHeight="1" x14ac:dyDescent="0.3">
      <c r="C746" s="42"/>
      <c r="D746" s="42"/>
      <c r="F746" s="42"/>
      <c r="G746" s="79"/>
      <c r="H746" s="42"/>
      <c r="I746" s="42"/>
      <c r="J746" s="42"/>
      <c r="K746" s="42"/>
      <c r="L746" s="42"/>
      <c r="M746" s="42"/>
      <c r="N746" s="42"/>
      <c r="O746" s="42"/>
      <c r="P746" s="42"/>
      <c r="Q746" s="42"/>
    </row>
    <row r="747" spans="3:17" ht="19.649999999999999" customHeight="1" x14ac:dyDescent="0.3">
      <c r="C747" s="42"/>
      <c r="D747" s="42"/>
      <c r="F747" s="42"/>
      <c r="G747" s="79"/>
      <c r="H747" s="42"/>
      <c r="I747" s="42"/>
      <c r="J747" s="42"/>
      <c r="K747" s="42"/>
      <c r="L747" s="42"/>
      <c r="M747" s="42"/>
      <c r="N747" s="42"/>
      <c r="O747" s="42"/>
      <c r="P747" s="42"/>
      <c r="Q747" s="42"/>
    </row>
    <row r="748" spans="3:17" ht="19.649999999999999" customHeight="1" x14ac:dyDescent="0.3">
      <c r="C748" s="42"/>
      <c r="D748" s="42"/>
      <c r="F748" s="42"/>
      <c r="G748" s="79"/>
      <c r="H748" s="42"/>
      <c r="I748" s="42"/>
      <c r="J748" s="42"/>
      <c r="K748" s="42"/>
      <c r="L748" s="42"/>
      <c r="M748" s="42"/>
      <c r="N748" s="42"/>
      <c r="O748" s="42"/>
      <c r="P748" s="42"/>
      <c r="Q748" s="42"/>
    </row>
    <row r="749" spans="3:17" ht="19.649999999999999" customHeight="1" x14ac:dyDescent="0.3">
      <c r="C749" s="42"/>
      <c r="D749" s="42"/>
      <c r="F749" s="42"/>
      <c r="G749" s="79"/>
      <c r="H749" s="42"/>
      <c r="I749" s="42"/>
      <c r="J749" s="42"/>
      <c r="K749" s="42"/>
      <c r="L749" s="42"/>
      <c r="M749" s="42"/>
      <c r="N749" s="42"/>
      <c r="O749" s="42"/>
      <c r="P749" s="42"/>
      <c r="Q749" s="42"/>
    </row>
    <row r="750" spans="3:17" ht="19.649999999999999" customHeight="1" x14ac:dyDescent="0.3">
      <c r="C750" s="42"/>
      <c r="D750" s="42"/>
      <c r="F750" s="42"/>
      <c r="G750" s="79"/>
      <c r="H750" s="42"/>
      <c r="I750" s="42"/>
      <c r="J750" s="42"/>
      <c r="K750" s="42"/>
      <c r="L750" s="42"/>
      <c r="M750" s="42"/>
      <c r="N750" s="42"/>
      <c r="O750" s="42"/>
      <c r="P750" s="42"/>
      <c r="Q750" s="42"/>
    </row>
    <row r="751" spans="3:17" ht="19.649999999999999" customHeight="1" x14ac:dyDescent="0.3">
      <c r="C751" s="42"/>
      <c r="D751" s="42"/>
      <c r="F751" s="42"/>
      <c r="G751" s="79"/>
      <c r="H751" s="42"/>
      <c r="I751" s="42"/>
      <c r="J751" s="42"/>
      <c r="K751" s="42"/>
      <c r="L751" s="42"/>
      <c r="M751" s="42"/>
      <c r="N751" s="42"/>
      <c r="O751" s="42"/>
      <c r="P751" s="42"/>
      <c r="Q751" s="42"/>
    </row>
    <row r="752" spans="3:17" ht="19.649999999999999" customHeight="1" x14ac:dyDescent="0.3">
      <c r="C752" s="42"/>
      <c r="D752" s="42"/>
      <c r="F752" s="42"/>
      <c r="G752" s="79"/>
      <c r="H752" s="42"/>
      <c r="I752" s="42"/>
      <c r="J752" s="42"/>
      <c r="K752" s="42"/>
      <c r="L752" s="42"/>
      <c r="M752" s="42"/>
      <c r="N752" s="42"/>
      <c r="O752" s="42"/>
      <c r="P752" s="42"/>
      <c r="Q752" s="42"/>
    </row>
    <row r="753" spans="3:17" ht="19.649999999999999" customHeight="1" x14ac:dyDescent="0.3">
      <c r="C753" s="42"/>
      <c r="D753" s="42"/>
      <c r="F753" s="42"/>
      <c r="G753" s="79"/>
      <c r="H753" s="42"/>
      <c r="I753" s="42"/>
      <c r="J753" s="42"/>
      <c r="K753" s="42"/>
      <c r="L753" s="42"/>
      <c r="M753" s="42"/>
      <c r="N753" s="42"/>
      <c r="O753" s="42"/>
      <c r="P753" s="42"/>
      <c r="Q753" s="42"/>
    </row>
    <row r="754" spans="3:17" ht="19.649999999999999" customHeight="1" x14ac:dyDescent="0.3">
      <c r="C754" s="42"/>
      <c r="D754" s="42"/>
      <c r="F754" s="42"/>
      <c r="G754" s="79"/>
      <c r="H754" s="42"/>
      <c r="I754" s="42"/>
      <c r="J754" s="42"/>
      <c r="K754" s="42"/>
      <c r="L754" s="42"/>
      <c r="M754" s="42"/>
      <c r="N754" s="42"/>
      <c r="O754" s="42"/>
      <c r="P754" s="42"/>
      <c r="Q754" s="42"/>
    </row>
    <row r="755" spans="3:17" ht="19.649999999999999" customHeight="1" x14ac:dyDescent="0.3">
      <c r="C755" s="42"/>
      <c r="D755" s="42"/>
      <c r="F755" s="42"/>
      <c r="G755" s="79"/>
      <c r="H755" s="42"/>
      <c r="I755" s="42"/>
      <c r="J755" s="42"/>
      <c r="K755" s="42"/>
      <c r="L755" s="42"/>
      <c r="M755" s="42"/>
      <c r="N755" s="42"/>
      <c r="O755" s="42"/>
      <c r="P755" s="42"/>
      <c r="Q755" s="42"/>
    </row>
    <row r="756" spans="3:17" ht="19.649999999999999" customHeight="1" x14ac:dyDescent="0.3">
      <c r="C756" s="42"/>
      <c r="D756" s="42"/>
      <c r="F756" s="42"/>
      <c r="G756" s="79"/>
      <c r="H756" s="42"/>
      <c r="I756" s="42"/>
      <c r="J756" s="42"/>
      <c r="K756" s="42"/>
      <c r="L756" s="42"/>
      <c r="M756" s="42"/>
      <c r="N756" s="42"/>
      <c r="O756" s="42"/>
      <c r="P756" s="42"/>
      <c r="Q756" s="42"/>
    </row>
    <row r="757" spans="3:17" ht="19.649999999999999" customHeight="1" x14ac:dyDescent="0.3">
      <c r="C757" s="42"/>
      <c r="D757" s="42"/>
      <c r="F757" s="42"/>
      <c r="G757" s="79"/>
      <c r="H757" s="42"/>
      <c r="I757" s="42"/>
      <c r="J757" s="42"/>
      <c r="K757" s="42"/>
      <c r="L757" s="42"/>
      <c r="M757" s="42"/>
      <c r="N757" s="42"/>
      <c r="O757" s="42"/>
      <c r="P757" s="42"/>
      <c r="Q757" s="42"/>
    </row>
    <row r="758" spans="3:17" ht="19.649999999999999" customHeight="1" x14ac:dyDescent="0.3">
      <c r="C758" s="42"/>
      <c r="D758" s="42"/>
      <c r="F758" s="42"/>
      <c r="G758" s="79"/>
      <c r="H758" s="42"/>
      <c r="I758" s="42"/>
      <c r="J758" s="42"/>
      <c r="K758" s="42"/>
      <c r="L758" s="42"/>
      <c r="M758" s="42"/>
      <c r="N758" s="42"/>
      <c r="O758" s="42"/>
      <c r="P758" s="42"/>
      <c r="Q758" s="42"/>
    </row>
    <row r="759" spans="3:17" ht="19.649999999999999" customHeight="1" x14ac:dyDescent="0.3">
      <c r="C759" s="42"/>
      <c r="D759" s="42"/>
      <c r="F759" s="42"/>
      <c r="G759" s="79"/>
      <c r="H759" s="42"/>
      <c r="I759" s="42"/>
      <c r="J759" s="42"/>
      <c r="K759" s="42"/>
      <c r="L759" s="42"/>
      <c r="M759" s="42"/>
      <c r="N759" s="42"/>
      <c r="O759" s="42"/>
      <c r="P759" s="42"/>
      <c r="Q759" s="42"/>
    </row>
    <row r="760" spans="3:17" ht="19.649999999999999" customHeight="1" x14ac:dyDescent="0.3">
      <c r="C760" s="42"/>
      <c r="D760" s="42"/>
      <c r="F760" s="42"/>
      <c r="G760" s="79"/>
      <c r="H760" s="42"/>
      <c r="I760" s="42"/>
      <c r="J760" s="42"/>
      <c r="K760" s="42"/>
      <c r="L760" s="42"/>
      <c r="M760" s="42"/>
      <c r="N760" s="42"/>
      <c r="O760" s="42"/>
      <c r="P760" s="42"/>
      <c r="Q760" s="42"/>
    </row>
    <row r="761" spans="3:17" ht="19.649999999999999" customHeight="1" x14ac:dyDescent="0.3">
      <c r="C761" s="42"/>
      <c r="D761" s="42"/>
      <c r="F761" s="42"/>
      <c r="G761" s="79"/>
      <c r="H761" s="42"/>
      <c r="I761" s="42"/>
      <c r="J761" s="42"/>
      <c r="K761" s="42"/>
      <c r="L761" s="42"/>
      <c r="M761" s="42"/>
      <c r="N761" s="42"/>
      <c r="O761" s="42"/>
      <c r="P761" s="42"/>
      <c r="Q761" s="42"/>
    </row>
    <row r="762" spans="3:17" ht="19.649999999999999" customHeight="1" x14ac:dyDescent="0.3">
      <c r="C762" s="42"/>
      <c r="D762" s="42"/>
      <c r="F762" s="42"/>
      <c r="G762" s="79"/>
      <c r="H762" s="42"/>
      <c r="I762" s="42"/>
      <c r="J762" s="42"/>
      <c r="K762" s="42"/>
      <c r="L762" s="42"/>
      <c r="M762" s="42"/>
      <c r="N762" s="42"/>
      <c r="O762" s="42"/>
      <c r="P762" s="42"/>
      <c r="Q762" s="42"/>
    </row>
    <row r="763" spans="3:17" ht="19.649999999999999" customHeight="1" x14ac:dyDescent="0.3">
      <c r="C763" s="42"/>
      <c r="D763" s="42"/>
      <c r="F763" s="42"/>
      <c r="G763" s="79"/>
      <c r="H763" s="42"/>
      <c r="I763" s="42"/>
      <c r="J763" s="42"/>
      <c r="K763" s="42"/>
      <c r="L763" s="42"/>
      <c r="M763" s="42"/>
      <c r="N763" s="42"/>
      <c r="O763" s="42"/>
      <c r="P763" s="42"/>
      <c r="Q763" s="42"/>
    </row>
    <row r="764" spans="3:17" ht="19.649999999999999" customHeight="1" x14ac:dyDescent="0.3">
      <c r="C764" s="42"/>
      <c r="D764" s="42"/>
      <c r="F764" s="42"/>
      <c r="G764" s="79"/>
      <c r="H764" s="42"/>
      <c r="I764" s="42"/>
      <c r="J764" s="42"/>
      <c r="K764" s="42"/>
      <c r="L764" s="42"/>
      <c r="M764" s="42"/>
      <c r="N764" s="42"/>
      <c r="O764" s="42"/>
      <c r="P764" s="42"/>
      <c r="Q764" s="42"/>
    </row>
    <row r="765" spans="3:17" ht="19.649999999999999" customHeight="1" x14ac:dyDescent="0.3">
      <c r="C765" s="42"/>
      <c r="D765" s="42"/>
      <c r="F765" s="42"/>
      <c r="G765" s="79"/>
      <c r="H765" s="42"/>
      <c r="I765" s="42"/>
      <c r="J765" s="42"/>
      <c r="K765" s="42"/>
      <c r="L765" s="42"/>
      <c r="M765" s="42"/>
      <c r="N765" s="42"/>
      <c r="O765" s="42"/>
      <c r="P765" s="42"/>
      <c r="Q765" s="42"/>
    </row>
    <row r="766" spans="3:17" ht="19.649999999999999" customHeight="1" x14ac:dyDescent="0.3">
      <c r="C766" s="42"/>
      <c r="D766" s="42"/>
      <c r="F766" s="42"/>
      <c r="G766" s="79"/>
      <c r="H766" s="42"/>
      <c r="I766" s="42"/>
      <c r="J766" s="42"/>
      <c r="K766" s="42"/>
      <c r="L766" s="42"/>
      <c r="M766" s="42"/>
      <c r="N766" s="42"/>
      <c r="O766" s="42"/>
      <c r="P766" s="42"/>
      <c r="Q766" s="42"/>
    </row>
    <row r="767" spans="3:17" ht="19.649999999999999" customHeight="1" x14ac:dyDescent="0.3">
      <c r="C767" s="42"/>
      <c r="D767" s="42"/>
      <c r="F767" s="42"/>
      <c r="G767" s="79"/>
      <c r="H767" s="42"/>
      <c r="I767" s="42"/>
      <c r="J767" s="42"/>
      <c r="K767" s="42"/>
      <c r="L767" s="42"/>
      <c r="M767" s="42"/>
      <c r="N767" s="42"/>
      <c r="O767" s="42"/>
      <c r="P767" s="42"/>
      <c r="Q767" s="42"/>
    </row>
    <row r="768" spans="3:17" ht="19.649999999999999" customHeight="1" x14ac:dyDescent="0.3">
      <c r="C768" s="42"/>
      <c r="D768" s="42"/>
      <c r="F768" s="42"/>
      <c r="G768" s="79"/>
      <c r="H768" s="42"/>
      <c r="I768" s="42"/>
      <c r="J768" s="42"/>
      <c r="K768" s="42"/>
      <c r="L768" s="42"/>
      <c r="M768" s="42"/>
      <c r="N768" s="42"/>
      <c r="O768" s="42"/>
      <c r="P768" s="42"/>
      <c r="Q768" s="42"/>
    </row>
    <row r="769" spans="3:17" ht="19.649999999999999" customHeight="1" x14ac:dyDescent="0.3">
      <c r="C769" s="42"/>
      <c r="D769" s="42"/>
      <c r="F769" s="42"/>
      <c r="G769" s="79"/>
      <c r="H769" s="42"/>
      <c r="I769" s="42"/>
      <c r="J769" s="42"/>
      <c r="K769" s="42"/>
      <c r="L769" s="42"/>
      <c r="M769" s="42"/>
      <c r="N769" s="42"/>
      <c r="O769" s="42"/>
      <c r="P769" s="42"/>
      <c r="Q769" s="42"/>
    </row>
    <row r="770" spans="3:17" ht="19.649999999999999" customHeight="1" x14ac:dyDescent="0.3">
      <c r="C770" s="42"/>
      <c r="D770" s="42"/>
      <c r="F770" s="42"/>
      <c r="G770" s="79"/>
      <c r="H770" s="42"/>
      <c r="I770" s="42"/>
      <c r="J770" s="42"/>
      <c r="K770" s="42"/>
      <c r="L770" s="42"/>
      <c r="M770" s="42"/>
      <c r="N770" s="42"/>
      <c r="O770" s="42"/>
      <c r="P770" s="42"/>
      <c r="Q770" s="42"/>
    </row>
    <row r="771" spans="3:17" ht="19.649999999999999" customHeight="1" x14ac:dyDescent="0.3">
      <c r="C771" s="42"/>
      <c r="D771" s="42"/>
      <c r="F771" s="42"/>
      <c r="G771" s="79"/>
      <c r="H771" s="42"/>
      <c r="I771" s="42"/>
      <c r="J771" s="42"/>
      <c r="K771" s="42"/>
      <c r="L771" s="42"/>
      <c r="M771" s="42"/>
      <c r="N771" s="42"/>
      <c r="O771" s="42"/>
      <c r="P771" s="42"/>
      <c r="Q771" s="42"/>
    </row>
    <row r="772" spans="3:17" ht="19.649999999999999" customHeight="1" x14ac:dyDescent="0.3">
      <c r="C772" s="42"/>
      <c r="D772" s="42"/>
      <c r="F772" s="42"/>
      <c r="G772" s="79"/>
      <c r="H772" s="42"/>
      <c r="I772" s="42"/>
      <c r="J772" s="42"/>
      <c r="K772" s="42"/>
      <c r="L772" s="42"/>
      <c r="M772" s="42"/>
      <c r="N772" s="42"/>
      <c r="O772" s="42"/>
      <c r="P772" s="42"/>
      <c r="Q772" s="42"/>
    </row>
    <row r="773" spans="3:17" ht="19.649999999999999" customHeight="1" x14ac:dyDescent="0.3">
      <c r="C773" s="42"/>
      <c r="D773" s="42"/>
      <c r="F773" s="42"/>
      <c r="G773" s="79"/>
      <c r="H773" s="42"/>
      <c r="I773" s="42"/>
      <c r="J773" s="42"/>
      <c r="K773" s="42"/>
      <c r="L773" s="42"/>
      <c r="M773" s="42"/>
      <c r="N773" s="42"/>
      <c r="O773" s="42"/>
      <c r="P773" s="42"/>
      <c r="Q773" s="42"/>
    </row>
    <row r="774" spans="3:17" ht="19.649999999999999" customHeight="1" x14ac:dyDescent="0.3">
      <c r="C774" s="42"/>
      <c r="D774" s="42"/>
      <c r="F774" s="42"/>
      <c r="G774" s="79"/>
      <c r="H774" s="42"/>
      <c r="I774" s="42"/>
      <c r="J774" s="42"/>
      <c r="K774" s="42"/>
      <c r="L774" s="42"/>
      <c r="M774" s="42"/>
      <c r="N774" s="42"/>
      <c r="O774" s="42"/>
      <c r="P774" s="42"/>
      <c r="Q774" s="42"/>
    </row>
    <row r="775" spans="3:17" ht="19.649999999999999" customHeight="1" x14ac:dyDescent="0.3">
      <c r="C775" s="42"/>
      <c r="D775" s="42"/>
      <c r="F775" s="42"/>
      <c r="G775" s="79"/>
      <c r="H775" s="42"/>
      <c r="I775" s="42"/>
      <c r="J775" s="42"/>
      <c r="K775" s="42"/>
      <c r="L775" s="42"/>
      <c r="M775" s="42"/>
      <c r="N775" s="42"/>
      <c r="O775" s="42"/>
      <c r="P775" s="42"/>
      <c r="Q775" s="42"/>
    </row>
    <row r="776" spans="3:17" ht="19.649999999999999" customHeight="1" x14ac:dyDescent="0.3">
      <c r="C776" s="42"/>
      <c r="D776" s="42"/>
      <c r="F776" s="42"/>
      <c r="G776" s="79"/>
      <c r="H776" s="42"/>
      <c r="I776" s="42"/>
      <c r="J776" s="42"/>
      <c r="K776" s="42"/>
      <c r="L776" s="42"/>
      <c r="M776" s="42"/>
      <c r="N776" s="42"/>
      <c r="O776" s="42"/>
      <c r="P776" s="42"/>
      <c r="Q776" s="42"/>
    </row>
    <row r="777" spans="3:17" ht="19.649999999999999" customHeight="1" x14ac:dyDescent="0.3">
      <c r="C777" s="42"/>
      <c r="D777" s="42"/>
      <c r="F777" s="42"/>
      <c r="G777" s="79"/>
      <c r="H777" s="42"/>
      <c r="I777" s="42"/>
      <c r="J777" s="42"/>
      <c r="K777" s="42"/>
      <c r="L777" s="42"/>
      <c r="M777" s="42"/>
      <c r="N777" s="42"/>
      <c r="O777" s="42"/>
      <c r="P777" s="42"/>
      <c r="Q777" s="42"/>
    </row>
    <row r="778" spans="3:17" ht="19.649999999999999" customHeight="1" x14ac:dyDescent="0.3">
      <c r="C778" s="42"/>
      <c r="D778" s="42"/>
      <c r="F778" s="42"/>
      <c r="G778" s="79"/>
      <c r="H778" s="42"/>
      <c r="I778" s="42"/>
      <c r="J778" s="42"/>
      <c r="K778" s="42"/>
      <c r="L778" s="42"/>
      <c r="M778" s="42"/>
      <c r="N778" s="42"/>
      <c r="O778" s="42"/>
      <c r="P778" s="42"/>
      <c r="Q778" s="42"/>
    </row>
    <row r="779" spans="3:17" ht="19.649999999999999" customHeight="1" x14ac:dyDescent="0.3">
      <c r="C779" s="42"/>
      <c r="D779" s="42"/>
      <c r="F779" s="42"/>
      <c r="G779" s="79"/>
      <c r="H779" s="42"/>
      <c r="I779" s="42"/>
      <c r="J779" s="42"/>
      <c r="K779" s="42"/>
      <c r="L779" s="42"/>
      <c r="M779" s="42"/>
      <c r="N779" s="42"/>
      <c r="O779" s="42"/>
      <c r="P779" s="42"/>
      <c r="Q779" s="42"/>
    </row>
    <row r="780" spans="3:17" ht="19.649999999999999" customHeight="1" x14ac:dyDescent="0.3">
      <c r="C780" s="42"/>
      <c r="D780" s="42"/>
      <c r="F780" s="42"/>
      <c r="G780" s="79"/>
      <c r="H780" s="42"/>
      <c r="I780" s="42"/>
      <c r="J780" s="42"/>
      <c r="K780" s="42"/>
      <c r="L780" s="42"/>
      <c r="M780" s="42"/>
      <c r="N780" s="42"/>
      <c r="O780" s="42"/>
      <c r="P780" s="42"/>
      <c r="Q780" s="42"/>
    </row>
    <row r="781" spans="3:17" ht="19.649999999999999" customHeight="1" x14ac:dyDescent="0.3">
      <c r="C781" s="42"/>
      <c r="D781" s="42"/>
      <c r="F781" s="42"/>
      <c r="G781" s="79"/>
      <c r="H781" s="42"/>
      <c r="I781" s="42"/>
      <c r="J781" s="42"/>
      <c r="K781" s="42"/>
      <c r="L781" s="42"/>
      <c r="M781" s="42"/>
      <c r="N781" s="42"/>
      <c r="O781" s="42"/>
      <c r="P781" s="42"/>
      <c r="Q781" s="42"/>
    </row>
    <row r="782" spans="3:17" ht="19.649999999999999" customHeight="1" x14ac:dyDescent="0.3">
      <c r="C782" s="42"/>
      <c r="D782" s="42"/>
      <c r="F782" s="42"/>
      <c r="G782" s="79"/>
      <c r="H782" s="42"/>
      <c r="I782" s="42"/>
      <c r="J782" s="42"/>
      <c r="K782" s="42"/>
      <c r="L782" s="42"/>
      <c r="M782" s="42"/>
      <c r="N782" s="42"/>
      <c r="O782" s="42"/>
      <c r="P782" s="42"/>
      <c r="Q782" s="42"/>
    </row>
    <row r="783" spans="3:17" ht="19.649999999999999" customHeight="1" x14ac:dyDescent="0.3">
      <c r="C783" s="42"/>
      <c r="D783" s="42"/>
      <c r="F783" s="42"/>
      <c r="G783" s="79"/>
      <c r="H783" s="42"/>
      <c r="I783" s="42"/>
      <c r="J783" s="42"/>
      <c r="K783" s="42"/>
      <c r="L783" s="42"/>
      <c r="M783" s="42"/>
      <c r="N783" s="42"/>
      <c r="O783" s="42"/>
      <c r="P783" s="42"/>
      <c r="Q783" s="42"/>
    </row>
    <row r="784" spans="3:17" ht="19.649999999999999" customHeight="1" x14ac:dyDescent="0.3">
      <c r="C784" s="42"/>
      <c r="D784" s="42"/>
      <c r="F784" s="42"/>
      <c r="G784" s="79"/>
      <c r="H784" s="42"/>
      <c r="I784" s="42"/>
      <c r="J784" s="42"/>
      <c r="K784" s="42"/>
      <c r="L784" s="42"/>
      <c r="M784" s="42"/>
      <c r="N784" s="42"/>
      <c r="O784" s="42"/>
      <c r="P784" s="42"/>
      <c r="Q784" s="42"/>
    </row>
    <row r="785" spans="3:17" ht="19.649999999999999" customHeight="1" x14ac:dyDescent="0.3">
      <c r="C785" s="42"/>
      <c r="D785" s="42"/>
      <c r="F785" s="42"/>
      <c r="G785" s="79"/>
      <c r="H785" s="42"/>
      <c r="I785" s="42"/>
      <c r="J785" s="42"/>
      <c r="K785" s="42"/>
      <c r="L785" s="42"/>
      <c r="M785" s="42"/>
      <c r="N785" s="42"/>
      <c r="O785" s="42"/>
      <c r="P785" s="42"/>
      <c r="Q785" s="42"/>
    </row>
    <row r="786" spans="3:17" ht="19.649999999999999" customHeight="1" x14ac:dyDescent="0.3">
      <c r="C786" s="42"/>
      <c r="D786" s="42"/>
      <c r="F786" s="42"/>
      <c r="G786" s="79"/>
      <c r="H786" s="42"/>
      <c r="I786" s="42"/>
      <c r="J786" s="42"/>
      <c r="K786" s="42"/>
      <c r="L786" s="42"/>
      <c r="M786" s="42"/>
      <c r="N786" s="42"/>
      <c r="O786" s="42"/>
      <c r="P786" s="42"/>
      <c r="Q786" s="42"/>
    </row>
    <row r="787" spans="3:17" ht="19.649999999999999" customHeight="1" x14ac:dyDescent="0.3">
      <c r="C787" s="42"/>
      <c r="D787" s="42"/>
      <c r="F787" s="42"/>
      <c r="G787" s="79"/>
      <c r="H787" s="42"/>
      <c r="I787" s="42"/>
      <c r="J787" s="42"/>
      <c r="K787" s="42"/>
      <c r="L787" s="42"/>
      <c r="M787" s="42"/>
      <c r="N787" s="42"/>
      <c r="O787" s="42"/>
      <c r="P787" s="42"/>
      <c r="Q787" s="42"/>
    </row>
    <row r="788" spans="3:17" ht="19.649999999999999" customHeight="1" x14ac:dyDescent="0.3">
      <c r="C788" s="42"/>
      <c r="D788" s="42"/>
      <c r="F788" s="42"/>
      <c r="G788" s="79"/>
      <c r="H788" s="42"/>
      <c r="I788" s="42"/>
      <c r="J788" s="42"/>
      <c r="K788" s="42"/>
      <c r="L788" s="42"/>
      <c r="M788" s="42"/>
      <c r="N788" s="42"/>
      <c r="O788" s="42"/>
      <c r="P788" s="42"/>
      <c r="Q788" s="42"/>
    </row>
    <row r="789" spans="3:17" ht="19.649999999999999" customHeight="1" x14ac:dyDescent="0.3">
      <c r="C789" s="42"/>
      <c r="D789" s="42"/>
      <c r="F789" s="42"/>
      <c r="G789" s="79"/>
      <c r="H789" s="42"/>
      <c r="I789" s="42"/>
      <c r="J789" s="42"/>
      <c r="K789" s="42"/>
      <c r="L789" s="42"/>
      <c r="M789" s="42"/>
      <c r="N789" s="42"/>
      <c r="O789" s="42"/>
      <c r="P789" s="42"/>
      <c r="Q789" s="42"/>
    </row>
    <row r="790" spans="3:17" ht="19.649999999999999" customHeight="1" x14ac:dyDescent="0.3">
      <c r="C790" s="42"/>
      <c r="D790" s="42"/>
      <c r="F790" s="42"/>
      <c r="G790" s="79"/>
      <c r="H790" s="42"/>
      <c r="I790" s="42"/>
      <c r="J790" s="42"/>
      <c r="K790" s="42"/>
      <c r="L790" s="42"/>
      <c r="M790" s="42"/>
      <c r="N790" s="42"/>
      <c r="O790" s="42"/>
      <c r="P790" s="42"/>
      <c r="Q790" s="42"/>
    </row>
    <row r="791" spans="3:17" ht="19.649999999999999" customHeight="1" x14ac:dyDescent="0.3">
      <c r="C791" s="42"/>
      <c r="D791" s="42"/>
      <c r="F791" s="42"/>
      <c r="G791" s="79"/>
      <c r="H791" s="42"/>
      <c r="I791" s="42"/>
      <c r="J791" s="42"/>
      <c r="K791" s="42"/>
      <c r="L791" s="42"/>
      <c r="M791" s="42"/>
      <c r="N791" s="42"/>
      <c r="O791" s="42"/>
      <c r="P791" s="42"/>
      <c r="Q791" s="42"/>
    </row>
    <row r="792" spans="3:17" ht="19.649999999999999" customHeight="1" x14ac:dyDescent="0.3">
      <c r="C792" s="42"/>
      <c r="D792" s="42"/>
      <c r="F792" s="42"/>
      <c r="G792" s="79"/>
      <c r="H792" s="42"/>
      <c r="I792" s="42"/>
      <c r="J792" s="42"/>
      <c r="K792" s="42"/>
      <c r="L792" s="42"/>
      <c r="M792" s="42"/>
      <c r="N792" s="42"/>
      <c r="O792" s="42"/>
      <c r="P792" s="42"/>
      <c r="Q792" s="42"/>
    </row>
    <row r="793" spans="3:17" ht="19.649999999999999" customHeight="1" x14ac:dyDescent="0.3">
      <c r="C793" s="42"/>
      <c r="D793" s="42"/>
      <c r="F793" s="42"/>
      <c r="G793" s="79"/>
      <c r="H793" s="42"/>
      <c r="I793" s="42"/>
      <c r="J793" s="42"/>
      <c r="K793" s="42"/>
      <c r="L793" s="42"/>
      <c r="M793" s="42"/>
      <c r="N793" s="42"/>
      <c r="O793" s="42"/>
      <c r="P793" s="42"/>
      <c r="Q793" s="42"/>
    </row>
    <row r="794" spans="3:17" ht="19.649999999999999" customHeight="1" x14ac:dyDescent="0.3">
      <c r="C794" s="42"/>
      <c r="D794" s="42"/>
      <c r="F794" s="42"/>
      <c r="G794" s="79"/>
      <c r="H794" s="42"/>
      <c r="I794" s="42"/>
      <c r="J794" s="42"/>
      <c r="K794" s="42"/>
      <c r="L794" s="42"/>
      <c r="M794" s="42"/>
      <c r="N794" s="42"/>
      <c r="O794" s="42"/>
      <c r="P794" s="42"/>
      <c r="Q794" s="42"/>
    </row>
    <row r="795" spans="3:17" ht="19.649999999999999" customHeight="1" x14ac:dyDescent="0.3">
      <c r="C795" s="42"/>
      <c r="D795" s="42"/>
      <c r="F795" s="42"/>
      <c r="G795" s="79"/>
      <c r="H795" s="42"/>
      <c r="I795" s="42"/>
      <c r="J795" s="42"/>
      <c r="K795" s="42"/>
      <c r="L795" s="42"/>
      <c r="M795" s="42"/>
      <c r="N795" s="42"/>
      <c r="O795" s="42"/>
      <c r="P795" s="42"/>
      <c r="Q795" s="42"/>
    </row>
    <row r="796" spans="3:17" ht="19.649999999999999" customHeight="1" x14ac:dyDescent="0.3">
      <c r="C796" s="42"/>
      <c r="D796" s="42"/>
      <c r="F796" s="42"/>
      <c r="G796" s="79"/>
      <c r="H796" s="42"/>
      <c r="I796" s="42"/>
      <c r="J796" s="42"/>
      <c r="K796" s="42"/>
      <c r="L796" s="42"/>
      <c r="M796" s="42"/>
      <c r="N796" s="42"/>
      <c r="O796" s="42"/>
      <c r="P796" s="42"/>
      <c r="Q796" s="42"/>
    </row>
    <row r="797" spans="3:17" ht="19.649999999999999" customHeight="1" x14ac:dyDescent="0.3">
      <c r="C797" s="42"/>
      <c r="D797" s="42"/>
      <c r="F797" s="42"/>
      <c r="G797" s="79"/>
      <c r="H797" s="42"/>
      <c r="I797" s="42"/>
      <c r="J797" s="42"/>
      <c r="K797" s="42"/>
      <c r="L797" s="42"/>
      <c r="M797" s="42"/>
      <c r="N797" s="42"/>
      <c r="O797" s="42"/>
      <c r="P797" s="42"/>
      <c r="Q797" s="42"/>
    </row>
    <row r="798" spans="3:17" ht="19.649999999999999" customHeight="1" x14ac:dyDescent="0.3">
      <c r="C798" s="42"/>
      <c r="D798" s="42"/>
      <c r="F798" s="42"/>
      <c r="G798" s="79"/>
      <c r="H798" s="42"/>
      <c r="I798" s="42"/>
      <c r="J798" s="42"/>
      <c r="K798" s="42"/>
      <c r="L798" s="42"/>
      <c r="M798" s="42"/>
      <c r="N798" s="42"/>
      <c r="O798" s="42"/>
      <c r="P798" s="42"/>
      <c r="Q798" s="42"/>
    </row>
    <row r="799" spans="3:17" ht="19.649999999999999" customHeight="1" x14ac:dyDescent="0.3">
      <c r="C799" s="42"/>
      <c r="D799" s="42"/>
      <c r="F799" s="42"/>
      <c r="G799" s="79"/>
      <c r="H799" s="42"/>
      <c r="I799" s="42"/>
      <c r="J799" s="42"/>
      <c r="K799" s="42"/>
      <c r="L799" s="42"/>
      <c r="M799" s="42"/>
      <c r="N799" s="42"/>
      <c r="O799" s="42"/>
      <c r="P799" s="42"/>
      <c r="Q799" s="42"/>
    </row>
    <row r="800" spans="3:17" ht="19.649999999999999" customHeight="1" x14ac:dyDescent="0.3">
      <c r="C800" s="42"/>
      <c r="D800" s="42"/>
      <c r="F800" s="42"/>
      <c r="G800" s="79"/>
      <c r="H800" s="42"/>
      <c r="I800" s="42"/>
      <c r="J800" s="42"/>
      <c r="K800" s="42"/>
      <c r="L800" s="42"/>
      <c r="M800" s="42"/>
      <c r="N800" s="42"/>
      <c r="O800" s="42"/>
      <c r="P800" s="42"/>
      <c r="Q800" s="42"/>
    </row>
    <row r="801" spans="3:17" ht="19.649999999999999" customHeight="1" x14ac:dyDescent="0.3">
      <c r="C801" s="42"/>
      <c r="D801" s="42"/>
      <c r="F801" s="42"/>
      <c r="G801" s="79"/>
      <c r="H801" s="42"/>
      <c r="I801" s="42"/>
      <c r="J801" s="42"/>
      <c r="K801" s="42"/>
      <c r="L801" s="42"/>
      <c r="M801" s="42"/>
      <c r="N801" s="42"/>
      <c r="O801" s="42"/>
      <c r="P801" s="42"/>
      <c r="Q801" s="42"/>
    </row>
    <row r="802" spans="3:17" ht="19.649999999999999" customHeight="1" x14ac:dyDescent="0.3">
      <c r="C802" s="42"/>
      <c r="D802" s="42"/>
      <c r="F802" s="42"/>
      <c r="G802" s="79"/>
      <c r="H802" s="42"/>
      <c r="I802" s="42"/>
      <c r="J802" s="42"/>
      <c r="K802" s="42"/>
      <c r="L802" s="42"/>
      <c r="M802" s="42"/>
      <c r="N802" s="42"/>
      <c r="O802" s="42"/>
      <c r="P802" s="42"/>
      <c r="Q802" s="42"/>
    </row>
    <row r="803" spans="3:17" ht="19.649999999999999" customHeight="1" x14ac:dyDescent="0.3">
      <c r="C803" s="42"/>
      <c r="D803" s="42"/>
      <c r="F803" s="42"/>
      <c r="G803" s="79"/>
      <c r="H803" s="42"/>
      <c r="I803" s="42"/>
      <c r="J803" s="42"/>
      <c r="K803" s="42"/>
      <c r="L803" s="42"/>
      <c r="M803" s="42"/>
      <c r="N803" s="42"/>
      <c r="O803" s="42"/>
      <c r="P803" s="42"/>
      <c r="Q803" s="42"/>
    </row>
    <row r="804" spans="3:17" ht="19.649999999999999" customHeight="1" x14ac:dyDescent="0.3">
      <c r="C804" s="42"/>
      <c r="D804" s="42"/>
      <c r="F804" s="42"/>
      <c r="G804" s="79"/>
      <c r="H804" s="42"/>
      <c r="I804" s="42"/>
      <c r="J804" s="42"/>
      <c r="K804" s="42"/>
      <c r="L804" s="42"/>
      <c r="M804" s="42"/>
      <c r="N804" s="42"/>
      <c r="O804" s="42"/>
      <c r="P804" s="42"/>
      <c r="Q804" s="42"/>
    </row>
    <row r="805" spans="3:17" ht="19.649999999999999" customHeight="1" x14ac:dyDescent="0.3">
      <c r="C805" s="42"/>
      <c r="D805" s="42"/>
      <c r="F805" s="42"/>
      <c r="G805" s="79"/>
      <c r="H805" s="42"/>
      <c r="I805" s="42"/>
      <c r="J805" s="42"/>
      <c r="K805" s="42"/>
      <c r="L805" s="42"/>
      <c r="M805" s="42"/>
      <c r="N805" s="42"/>
      <c r="O805" s="42"/>
      <c r="P805" s="42"/>
      <c r="Q805" s="42"/>
    </row>
    <row r="806" spans="3:17" ht="19.649999999999999" customHeight="1" x14ac:dyDescent="0.3">
      <c r="C806" s="42"/>
      <c r="D806" s="42"/>
      <c r="F806" s="42"/>
      <c r="G806" s="79"/>
      <c r="H806" s="42"/>
      <c r="I806" s="42"/>
      <c r="J806" s="42"/>
      <c r="K806" s="42"/>
      <c r="L806" s="42"/>
      <c r="M806" s="42"/>
      <c r="N806" s="42"/>
      <c r="O806" s="42"/>
      <c r="P806" s="42"/>
      <c r="Q806" s="42"/>
    </row>
    <row r="807" spans="3:17" ht="19.649999999999999" customHeight="1" x14ac:dyDescent="0.3">
      <c r="C807" s="42"/>
      <c r="D807" s="42"/>
      <c r="F807" s="42"/>
      <c r="G807" s="79"/>
      <c r="H807" s="42"/>
      <c r="I807" s="42"/>
      <c r="J807" s="42"/>
      <c r="K807" s="42"/>
      <c r="L807" s="42"/>
      <c r="M807" s="42"/>
      <c r="N807" s="42"/>
      <c r="O807" s="42"/>
      <c r="P807" s="42"/>
      <c r="Q807" s="42"/>
    </row>
    <row r="808" spans="3:17" ht="19.649999999999999" customHeight="1" x14ac:dyDescent="0.3">
      <c r="C808" s="42"/>
      <c r="D808" s="42"/>
      <c r="F808" s="42"/>
      <c r="G808" s="79"/>
      <c r="H808" s="42"/>
      <c r="I808" s="42"/>
      <c r="J808" s="42"/>
      <c r="K808" s="42"/>
      <c r="L808" s="42"/>
      <c r="M808" s="42"/>
      <c r="N808" s="42"/>
      <c r="O808" s="42"/>
      <c r="P808" s="42"/>
      <c r="Q808" s="42"/>
    </row>
    <row r="809" spans="3:17" ht="19.649999999999999" customHeight="1" x14ac:dyDescent="0.3">
      <c r="C809" s="42"/>
      <c r="D809" s="42"/>
      <c r="F809" s="42"/>
      <c r="G809" s="79"/>
      <c r="H809" s="42"/>
      <c r="I809" s="42"/>
      <c r="J809" s="42"/>
      <c r="K809" s="42"/>
      <c r="L809" s="42"/>
      <c r="M809" s="42"/>
      <c r="N809" s="42"/>
      <c r="O809" s="42"/>
      <c r="P809" s="42"/>
      <c r="Q809" s="42"/>
    </row>
    <row r="810" spans="3:17" ht="19.649999999999999" customHeight="1" x14ac:dyDescent="0.3">
      <c r="C810" s="42"/>
      <c r="D810" s="42"/>
      <c r="F810" s="42"/>
      <c r="G810" s="79"/>
      <c r="H810" s="42"/>
      <c r="I810" s="42"/>
      <c r="J810" s="42"/>
      <c r="K810" s="42"/>
      <c r="L810" s="42"/>
      <c r="M810" s="42"/>
      <c r="N810" s="42"/>
      <c r="O810" s="42"/>
      <c r="P810" s="42"/>
      <c r="Q810" s="42"/>
    </row>
    <row r="811" spans="3:17" ht="19.649999999999999" customHeight="1" x14ac:dyDescent="0.3">
      <c r="C811" s="42"/>
      <c r="D811" s="42"/>
      <c r="F811" s="42"/>
      <c r="G811" s="79"/>
      <c r="H811" s="42"/>
      <c r="I811" s="42"/>
      <c r="J811" s="42"/>
      <c r="K811" s="42"/>
      <c r="L811" s="42"/>
      <c r="M811" s="42"/>
      <c r="N811" s="42"/>
      <c r="O811" s="42"/>
      <c r="P811" s="42"/>
      <c r="Q811" s="42"/>
    </row>
    <row r="812" spans="3:17" ht="19.649999999999999" customHeight="1" x14ac:dyDescent="0.3">
      <c r="C812" s="42"/>
      <c r="D812" s="42"/>
      <c r="F812" s="42"/>
      <c r="G812" s="79"/>
      <c r="H812" s="42"/>
      <c r="I812" s="42"/>
      <c r="J812" s="42"/>
      <c r="K812" s="42"/>
      <c r="L812" s="42"/>
      <c r="M812" s="42"/>
      <c r="N812" s="42"/>
      <c r="O812" s="42"/>
      <c r="P812" s="42"/>
      <c r="Q812" s="42"/>
    </row>
    <row r="813" spans="3:17" ht="19.649999999999999" customHeight="1" x14ac:dyDescent="0.3">
      <c r="C813" s="42"/>
      <c r="D813" s="42"/>
      <c r="F813" s="42"/>
      <c r="G813" s="79"/>
      <c r="H813" s="42"/>
      <c r="I813" s="42"/>
      <c r="J813" s="42"/>
      <c r="K813" s="42"/>
      <c r="L813" s="42"/>
      <c r="M813" s="42"/>
      <c r="N813" s="42"/>
      <c r="O813" s="42"/>
      <c r="P813" s="42"/>
      <c r="Q813" s="42"/>
    </row>
    <row r="814" spans="3:17" ht="19.649999999999999" customHeight="1" x14ac:dyDescent="0.3">
      <c r="C814" s="42"/>
      <c r="D814" s="42"/>
      <c r="F814" s="42"/>
      <c r="G814" s="79"/>
      <c r="H814" s="42"/>
      <c r="I814" s="42"/>
      <c r="J814" s="42"/>
      <c r="K814" s="42"/>
      <c r="L814" s="42"/>
      <c r="M814" s="42"/>
      <c r="N814" s="42"/>
      <c r="O814" s="42"/>
      <c r="P814" s="42"/>
      <c r="Q814" s="42"/>
    </row>
    <row r="815" spans="3:17" ht="19.649999999999999" customHeight="1" x14ac:dyDescent="0.3">
      <c r="C815" s="42"/>
      <c r="D815" s="42"/>
      <c r="F815" s="42"/>
      <c r="G815" s="79"/>
      <c r="H815" s="42"/>
      <c r="I815" s="42"/>
      <c r="J815" s="42"/>
      <c r="K815" s="42"/>
      <c r="L815" s="42"/>
      <c r="M815" s="42"/>
      <c r="N815" s="42"/>
      <c r="O815" s="42"/>
      <c r="P815" s="42"/>
      <c r="Q815" s="42"/>
    </row>
    <row r="816" spans="3:17" ht="19.649999999999999" customHeight="1" x14ac:dyDescent="0.3">
      <c r="C816" s="42"/>
      <c r="D816" s="42"/>
      <c r="F816" s="42"/>
      <c r="G816" s="79"/>
      <c r="H816" s="42"/>
      <c r="I816" s="42"/>
      <c r="J816" s="42"/>
      <c r="K816" s="42"/>
      <c r="L816" s="42"/>
      <c r="M816" s="42"/>
      <c r="N816" s="42"/>
      <c r="O816" s="42"/>
      <c r="P816" s="42"/>
      <c r="Q816" s="42"/>
    </row>
    <row r="817" spans="3:17" ht="19.649999999999999" customHeight="1" x14ac:dyDescent="0.3">
      <c r="C817" s="42"/>
      <c r="D817" s="42"/>
      <c r="F817" s="42"/>
      <c r="G817" s="79"/>
      <c r="H817" s="42"/>
      <c r="I817" s="42"/>
      <c r="J817" s="42"/>
      <c r="K817" s="42"/>
      <c r="L817" s="42"/>
      <c r="M817" s="42"/>
      <c r="N817" s="42"/>
      <c r="O817" s="42"/>
      <c r="P817" s="42"/>
      <c r="Q817" s="42"/>
    </row>
    <row r="818" spans="3:17" ht="19.649999999999999" customHeight="1" x14ac:dyDescent="0.3">
      <c r="C818" s="42"/>
      <c r="D818" s="42"/>
      <c r="F818" s="42"/>
      <c r="G818" s="79"/>
      <c r="H818" s="42"/>
      <c r="I818" s="42"/>
      <c r="J818" s="42"/>
      <c r="K818" s="42"/>
      <c r="L818" s="42"/>
      <c r="M818" s="42"/>
      <c r="N818" s="42"/>
      <c r="O818" s="42"/>
      <c r="P818" s="42"/>
      <c r="Q818" s="42"/>
    </row>
    <row r="819" spans="3:17" ht="19.649999999999999" customHeight="1" x14ac:dyDescent="0.3">
      <c r="C819" s="42"/>
      <c r="D819" s="42"/>
      <c r="F819" s="42"/>
      <c r="G819" s="79"/>
      <c r="H819" s="42"/>
      <c r="I819" s="42"/>
      <c r="J819" s="42"/>
      <c r="K819" s="42"/>
      <c r="L819" s="42"/>
      <c r="M819" s="42"/>
      <c r="N819" s="42"/>
      <c r="O819" s="42"/>
      <c r="P819" s="42"/>
      <c r="Q819" s="42"/>
    </row>
    <row r="820" spans="3:17" ht="19.649999999999999" customHeight="1" x14ac:dyDescent="0.3">
      <c r="C820" s="42"/>
      <c r="D820" s="42"/>
      <c r="F820" s="42"/>
      <c r="G820" s="79"/>
      <c r="H820" s="42"/>
      <c r="I820" s="42"/>
      <c r="J820" s="42"/>
      <c r="K820" s="42"/>
      <c r="L820" s="42"/>
      <c r="M820" s="42"/>
      <c r="N820" s="42"/>
      <c r="O820" s="42"/>
      <c r="P820" s="42"/>
      <c r="Q820" s="42"/>
    </row>
    <row r="821" spans="3:17" ht="19.649999999999999" customHeight="1" x14ac:dyDescent="0.3">
      <c r="C821" s="42"/>
      <c r="D821" s="42"/>
      <c r="F821" s="42"/>
      <c r="G821" s="79"/>
      <c r="H821" s="42"/>
      <c r="I821" s="42"/>
      <c r="J821" s="42"/>
      <c r="K821" s="42"/>
      <c r="L821" s="42"/>
      <c r="M821" s="42"/>
      <c r="N821" s="42"/>
      <c r="O821" s="42"/>
      <c r="P821" s="42"/>
      <c r="Q821" s="42"/>
    </row>
    <row r="822" spans="3:17" ht="19.649999999999999" customHeight="1" x14ac:dyDescent="0.3">
      <c r="C822" s="42"/>
      <c r="D822" s="42"/>
      <c r="F822" s="42"/>
      <c r="G822" s="79"/>
      <c r="H822" s="42"/>
      <c r="I822" s="42"/>
      <c r="J822" s="42"/>
      <c r="K822" s="42"/>
      <c r="L822" s="42"/>
      <c r="M822" s="42"/>
      <c r="N822" s="42"/>
      <c r="O822" s="42"/>
      <c r="P822" s="42"/>
      <c r="Q822" s="42"/>
    </row>
    <row r="823" spans="3:17" ht="19.649999999999999" customHeight="1" x14ac:dyDescent="0.3">
      <c r="C823" s="42"/>
      <c r="D823" s="42"/>
      <c r="F823" s="42"/>
      <c r="G823" s="79"/>
      <c r="H823" s="42"/>
      <c r="I823" s="42"/>
      <c r="J823" s="42"/>
      <c r="K823" s="42"/>
      <c r="L823" s="42"/>
      <c r="M823" s="42"/>
      <c r="N823" s="42"/>
      <c r="O823" s="42"/>
      <c r="P823" s="42"/>
      <c r="Q823" s="42"/>
    </row>
    <row r="824" spans="3:17" ht="19.649999999999999" customHeight="1" x14ac:dyDescent="0.3">
      <c r="C824" s="42"/>
      <c r="D824" s="42"/>
      <c r="F824" s="42"/>
      <c r="G824" s="79"/>
      <c r="H824" s="42"/>
      <c r="I824" s="42"/>
      <c r="J824" s="42"/>
      <c r="K824" s="42"/>
      <c r="L824" s="42"/>
      <c r="M824" s="42"/>
      <c r="N824" s="42"/>
      <c r="O824" s="42"/>
      <c r="P824" s="42"/>
      <c r="Q824" s="42"/>
    </row>
    <row r="825" spans="3:17" ht="19.649999999999999" customHeight="1" x14ac:dyDescent="0.3">
      <c r="C825" s="42"/>
      <c r="D825" s="42"/>
      <c r="F825" s="42"/>
      <c r="G825" s="79"/>
      <c r="H825" s="42"/>
      <c r="I825" s="42"/>
      <c r="J825" s="42"/>
      <c r="K825" s="42"/>
      <c r="L825" s="42"/>
      <c r="M825" s="42"/>
      <c r="N825" s="42"/>
      <c r="O825" s="42"/>
      <c r="P825" s="42"/>
      <c r="Q825" s="42"/>
    </row>
    <row r="826" spans="3:17" ht="19.649999999999999" customHeight="1" x14ac:dyDescent="0.3">
      <c r="C826" s="42"/>
      <c r="D826" s="42"/>
      <c r="F826" s="42"/>
      <c r="G826" s="79"/>
      <c r="H826" s="42"/>
      <c r="I826" s="42"/>
      <c r="J826" s="42"/>
      <c r="K826" s="42"/>
      <c r="L826" s="42"/>
      <c r="M826" s="42"/>
      <c r="N826" s="42"/>
      <c r="O826" s="42"/>
      <c r="P826" s="42"/>
      <c r="Q826" s="42"/>
    </row>
    <row r="827" spans="3:17" ht="19.649999999999999" customHeight="1" x14ac:dyDescent="0.3">
      <c r="C827" s="42"/>
      <c r="D827" s="42"/>
      <c r="F827" s="42"/>
      <c r="G827" s="79"/>
      <c r="H827" s="42"/>
      <c r="I827" s="42"/>
      <c r="J827" s="42"/>
      <c r="K827" s="42"/>
      <c r="L827" s="42"/>
      <c r="M827" s="42"/>
      <c r="N827" s="42"/>
      <c r="O827" s="42"/>
      <c r="P827" s="42"/>
      <c r="Q827" s="42"/>
    </row>
    <row r="828" spans="3:17" ht="19.649999999999999" customHeight="1" x14ac:dyDescent="0.3">
      <c r="C828" s="42"/>
      <c r="D828" s="42"/>
      <c r="F828" s="42"/>
      <c r="G828" s="79"/>
      <c r="H828" s="42"/>
      <c r="I828" s="42"/>
      <c r="J828" s="42"/>
      <c r="K828" s="42"/>
      <c r="L828" s="42"/>
      <c r="M828" s="42"/>
      <c r="N828" s="42"/>
      <c r="O828" s="42"/>
      <c r="P828" s="42"/>
      <c r="Q828" s="42"/>
    </row>
    <row r="829" spans="3:17" ht="19.649999999999999" customHeight="1" x14ac:dyDescent="0.3">
      <c r="C829" s="42"/>
      <c r="D829" s="42"/>
      <c r="F829" s="42"/>
      <c r="G829" s="79"/>
      <c r="H829" s="42"/>
      <c r="I829" s="42"/>
      <c r="J829" s="42"/>
      <c r="K829" s="42"/>
      <c r="L829" s="42"/>
      <c r="M829" s="42"/>
      <c r="N829" s="42"/>
      <c r="O829" s="42"/>
      <c r="P829" s="42"/>
      <c r="Q829" s="42"/>
    </row>
    <row r="830" spans="3:17" ht="19.649999999999999" customHeight="1" x14ac:dyDescent="0.3">
      <c r="C830" s="42"/>
      <c r="D830" s="42"/>
      <c r="F830" s="42"/>
      <c r="G830" s="79"/>
      <c r="H830" s="42"/>
      <c r="I830" s="42"/>
      <c r="J830" s="42"/>
      <c r="K830" s="42"/>
      <c r="L830" s="42"/>
      <c r="M830" s="42"/>
      <c r="N830" s="42"/>
      <c r="O830" s="42"/>
      <c r="P830" s="42"/>
      <c r="Q830" s="42"/>
    </row>
    <row r="831" spans="3:17" ht="19.649999999999999" customHeight="1" x14ac:dyDescent="0.3">
      <c r="C831" s="42"/>
      <c r="D831" s="42"/>
      <c r="F831" s="42"/>
      <c r="G831" s="79"/>
      <c r="H831" s="42"/>
      <c r="I831" s="42"/>
      <c r="J831" s="42"/>
      <c r="K831" s="42"/>
      <c r="L831" s="42"/>
      <c r="M831" s="42"/>
      <c r="N831" s="42"/>
      <c r="O831" s="42"/>
      <c r="P831" s="42"/>
      <c r="Q831" s="42"/>
    </row>
    <row r="832" spans="3:17" ht="19.649999999999999" customHeight="1" x14ac:dyDescent="0.3">
      <c r="C832" s="42"/>
      <c r="D832" s="42"/>
      <c r="F832" s="42"/>
      <c r="G832" s="79"/>
      <c r="H832" s="42"/>
      <c r="I832" s="42"/>
      <c r="J832" s="42"/>
      <c r="K832" s="42"/>
      <c r="L832" s="42"/>
      <c r="M832" s="42"/>
      <c r="N832" s="42"/>
      <c r="O832" s="42"/>
      <c r="P832" s="42"/>
      <c r="Q832" s="42"/>
    </row>
    <row r="833" spans="3:17" ht="19.649999999999999" customHeight="1" x14ac:dyDescent="0.3">
      <c r="C833" s="42"/>
      <c r="D833" s="42"/>
      <c r="F833" s="42"/>
      <c r="G833" s="79"/>
      <c r="H833" s="42"/>
      <c r="I833" s="42"/>
      <c r="J833" s="42"/>
      <c r="K833" s="42"/>
      <c r="L833" s="42"/>
      <c r="M833" s="42"/>
      <c r="N833" s="42"/>
      <c r="O833" s="42"/>
      <c r="P833" s="42"/>
      <c r="Q833" s="42"/>
    </row>
    <row r="834" spans="3:17" ht="19.649999999999999" customHeight="1" x14ac:dyDescent="0.3">
      <c r="C834" s="42"/>
      <c r="D834" s="42"/>
      <c r="F834" s="42"/>
      <c r="G834" s="79"/>
      <c r="H834" s="42"/>
      <c r="I834" s="42"/>
      <c r="J834" s="42"/>
      <c r="K834" s="42"/>
      <c r="L834" s="42"/>
      <c r="M834" s="42"/>
      <c r="N834" s="42"/>
      <c r="O834" s="42"/>
      <c r="P834" s="42"/>
      <c r="Q834" s="42"/>
    </row>
    <row r="835" spans="3:17" ht="19.649999999999999" customHeight="1" x14ac:dyDescent="0.3">
      <c r="C835" s="42"/>
      <c r="D835" s="42"/>
      <c r="F835" s="42"/>
      <c r="G835" s="79"/>
      <c r="H835" s="42"/>
      <c r="I835" s="42"/>
      <c r="J835" s="42"/>
      <c r="K835" s="42"/>
      <c r="L835" s="42"/>
      <c r="M835" s="42"/>
      <c r="N835" s="42"/>
      <c r="O835" s="42"/>
      <c r="P835" s="42"/>
      <c r="Q835" s="42"/>
    </row>
    <row r="836" spans="3:17" ht="19.649999999999999" customHeight="1" x14ac:dyDescent="0.3">
      <c r="C836" s="42"/>
      <c r="D836" s="42"/>
      <c r="F836" s="42"/>
      <c r="G836" s="79"/>
      <c r="H836" s="42"/>
      <c r="I836" s="42"/>
      <c r="J836" s="42"/>
      <c r="K836" s="42"/>
      <c r="L836" s="42"/>
      <c r="M836" s="42"/>
      <c r="N836" s="42"/>
      <c r="O836" s="42"/>
      <c r="P836" s="42"/>
      <c r="Q836" s="42"/>
    </row>
    <row r="837" spans="3:17" ht="19.649999999999999" customHeight="1" x14ac:dyDescent="0.3">
      <c r="C837" s="42"/>
      <c r="D837" s="42"/>
      <c r="F837" s="42"/>
      <c r="G837" s="79"/>
      <c r="H837" s="42"/>
      <c r="I837" s="42"/>
      <c r="J837" s="42"/>
      <c r="K837" s="42"/>
      <c r="L837" s="42"/>
      <c r="M837" s="42"/>
      <c r="N837" s="42"/>
      <c r="O837" s="42"/>
      <c r="P837" s="42"/>
      <c r="Q837" s="42"/>
    </row>
    <row r="838" spans="3:17" ht="19.649999999999999" customHeight="1" x14ac:dyDescent="0.3">
      <c r="C838" s="42"/>
      <c r="D838" s="42"/>
      <c r="F838" s="42"/>
      <c r="G838" s="79"/>
      <c r="H838" s="42"/>
      <c r="I838" s="42"/>
      <c r="J838" s="42"/>
      <c r="K838" s="42"/>
      <c r="L838" s="42"/>
      <c r="M838" s="42"/>
      <c r="N838" s="42"/>
      <c r="O838" s="42"/>
      <c r="P838" s="42"/>
      <c r="Q838" s="42"/>
    </row>
    <row r="839" spans="3:17" ht="19.649999999999999" customHeight="1" x14ac:dyDescent="0.3">
      <c r="C839" s="42"/>
      <c r="D839" s="42"/>
      <c r="F839" s="42"/>
      <c r="G839" s="79"/>
      <c r="H839" s="42"/>
      <c r="I839" s="42"/>
      <c r="J839" s="42"/>
      <c r="K839" s="42"/>
      <c r="L839" s="42"/>
      <c r="M839" s="42"/>
      <c r="N839" s="42"/>
      <c r="O839" s="42"/>
      <c r="P839" s="42"/>
      <c r="Q839" s="42"/>
    </row>
    <row r="840" spans="3:17" ht="19.649999999999999" customHeight="1" x14ac:dyDescent="0.3">
      <c r="C840" s="42"/>
      <c r="D840" s="42"/>
      <c r="F840" s="42"/>
      <c r="G840" s="79"/>
      <c r="H840" s="42"/>
      <c r="I840" s="42"/>
      <c r="J840" s="42"/>
      <c r="K840" s="42"/>
      <c r="L840" s="42"/>
      <c r="M840" s="42"/>
      <c r="N840" s="42"/>
      <c r="O840" s="42"/>
      <c r="P840" s="42"/>
      <c r="Q840" s="42"/>
    </row>
    <row r="841" spans="3:17" ht="19.649999999999999" customHeight="1" x14ac:dyDescent="0.3">
      <c r="C841" s="42"/>
      <c r="D841" s="42"/>
      <c r="F841" s="42"/>
      <c r="G841" s="79"/>
      <c r="H841" s="42"/>
      <c r="I841" s="42"/>
      <c r="J841" s="42"/>
      <c r="K841" s="42"/>
      <c r="L841" s="42"/>
      <c r="M841" s="42"/>
      <c r="N841" s="42"/>
      <c r="O841" s="42"/>
      <c r="P841" s="42"/>
      <c r="Q841" s="42"/>
    </row>
    <row r="842" spans="3:17" ht="19.649999999999999" customHeight="1" x14ac:dyDescent="0.3">
      <c r="H842" s="42"/>
      <c r="I842" s="42"/>
      <c r="J842" s="42"/>
      <c r="K842" s="42"/>
      <c r="L842" s="42"/>
      <c r="M842" s="42"/>
      <c r="N842" s="42"/>
      <c r="O842" s="42"/>
      <c r="P842" s="42"/>
      <c r="Q842" s="42"/>
    </row>
    <row r="843" spans="3:17" ht="19.649999999999999" customHeight="1" x14ac:dyDescent="0.3">
      <c r="H843" s="42"/>
      <c r="I843" s="42"/>
      <c r="J843" s="42"/>
      <c r="K843" s="42"/>
      <c r="L843" s="42"/>
      <c r="M843" s="42"/>
      <c r="N843" s="42"/>
      <c r="O843" s="42"/>
      <c r="P843" s="42"/>
      <c r="Q843" s="42"/>
    </row>
    <row r="844" spans="3:17" ht="19.649999999999999" customHeight="1" x14ac:dyDescent="0.3">
      <c r="H844" s="42"/>
      <c r="I844" s="42"/>
      <c r="J844" s="42"/>
      <c r="K844" s="42"/>
      <c r="L844" s="42"/>
      <c r="M844" s="42"/>
      <c r="N844" s="42"/>
      <c r="O844" s="42"/>
      <c r="P844" s="42"/>
      <c r="Q844" s="42"/>
    </row>
    <row r="845" spans="3:17" ht="19.649999999999999" customHeight="1" x14ac:dyDescent="0.3">
      <c r="H845" s="42"/>
      <c r="I845" s="42"/>
      <c r="J845" s="42"/>
      <c r="K845" s="42"/>
      <c r="L845" s="42"/>
      <c r="M845" s="42"/>
      <c r="N845" s="42"/>
      <c r="O845" s="42"/>
      <c r="P845" s="42"/>
      <c r="Q845" s="42"/>
    </row>
    <row r="846" spans="3:17" ht="19.649999999999999" customHeight="1" x14ac:dyDescent="0.3">
      <c r="H846" s="42"/>
      <c r="I846" s="42"/>
      <c r="J846" s="42"/>
      <c r="K846" s="42"/>
      <c r="L846" s="42"/>
      <c r="M846" s="42"/>
      <c r="N846" s="42"/>
      <c r="O846" s="42"/>
      <c r="P846" s="42"/>
      <c r="Q846" s="42"/>
    </row>
    <row r="847" spans="3:17" ht="19.649999999999999" customHeight="1" x14ac:dyDescent="0.3">
      <c r="H847" s="42"/>
      <c r="I847" s="42"/>
      <c r="J847" s="42"/>
      <c r="K847" s="42"/>
      <c r="L847" s="42"/>
      <c r="M847" s="42"/>
      <c r="N847" s="42"/>
      <c r="O847" s="42"/>
      <c r="P847" s="42"/>
      <c r="Q847" s="42"/>
    </row>
    <row r="848" spans="3:17" ht="19.649999999999999" customHeight="1" x14ac:dyDescent="0.3">
      <c r="H848" s="42"/>
      <c r="I848" s="42"/>
      <c r="J848" s="42"/>
      <c r="K848" s="42"/>
      <c r="L848" s="42"/>
      <c r="M848" s="42"/>
      <c r="N848" s="42"/>
      <c r="O848" s="42"/>
      <c r="P848" s="42"/>
      <c r="Q848" s="42"/>
    </row>
    <row r="849" spans="8:17" ht="19.649999999999999" customHeight="1" x14ac:dyDescent="0.3">
      <c r="H849" s="42"/>
      <c r="I849" s="42"/>
      <c r="J849" s="42"/>
      <c r="K849" s="42"/>
      <c r="L849" s="42"/>
      <c r="M849" s="42"/>
      <c r="N849" s="42"/>
      <c r="O849" s="42"/>
      <c r="P849" s="42"/>
      <c r="Q849" s="42"/>
    </row>
    <row r="850" spans="8:17" ht="19.649999999999999" customHeight="1" x14ac:dyDescent="0.3">
      <c r="H850" s="42"/>
      <c r="I850" s="42"/>
      <c r="J850" s="42"/>
      <c r="K850" s="42"/>
      <c r="L850" s="42"/>
      <c r="M850" s="42"/>
      <c r="N850" s="42"/>
      <c r="O850" s="42"/>
      <c r="P850" s="42"/>
      <c r="Q850" s="42"/>
    </row>
    <row r="851" spans="8:17" ht="19.649999999999999" customHeight="1" x14ac:dyDescent="0.3">
      <c r="H851" s="42"/>
      <c r="I851" s="42"/>
      <c r="J851" s="42"/>
      <c r="K851" s="42"/>
      <c r="L851" s="42"/>
      <c r="M851" s="42"/>
      <c r="N851" s="42"/>
      <c r="O851" s="42"/>
      <c r="P851" s="42"/>
      <c r="Q851" s="42"/>
    </row>
    <row r="852" spans="8:17" ht="19.649999999999999" customHeight="1" x14ac:dyDescent="0.3">
      <c r="H852" s="42"/>
      <c r="I852" s="42"/>
      <c r="J852" s="42"/>
      <c r="K852" s="42"/>
      <c r="L852" s="42"/>
      <c r="M852" s="42"/>
      <c r="N852" s="42"/>
      <c r="O852" s="42"/>
      <c r="P852" s="42"/>
      <c r="Q852" s="42"/>
    </row>
    <row r="853" spans="8:17" ht="19.649999999999999" customHeight="1" x14ac:dyDescent="0.3">
      <c r="H853" s="42"/>
      <c r="I853" s="42"/>
      <c r="J853" s="42"/>
      <c r="K853" s="42"/>
      <c r="L853" s="42"/>
      <c r="M853" s="42"/>
      <c r="N853" s="42"/>
      <c r="O853" s="42"/>
      <c r="P853" s="42"/>
      <c r="Q853" s="42"/>
    </row>
    <row r="854" spans="8:17" ht="19.649999999999999" customHeight="1" x14ac:dyDescent="0.3">
      <c r="H854" s="42"/>
      <c r="I854" s="42"/>
      <c r="J854" s="42"/>
      <c r="K854" s="42"/>
      <c r="L854" s="42"/>
      <c r="M854" s="42"/>
      <c r="N854" s="42"/>
      <c r="O854" s="42"/>
      <c r="P854" s="42"/>
      <c r="Q854" s="42"/>
    </row>
    <row r="855" spans="8:17" ht="19.649999999999999" customHeight="1" x14ac:dyDescent="0.3">
      <c r="H855" s="42"/>
      <c r="I855" s="42"/>
      <c r="J855" s="42"/>
      <c r="K855" s="42"/>
      <c r="L855" s="42"/>
      <c r="M855" s="42"/>
      <c r="N855" s="42"/>
      <c r="O855" s="42"/>
      <c r="P855" s="42"/>
      <c r="Q855" s="42"/>
    </row>
    <row r="856" spans="8:17" ht="19.649999999999999" customHeight="1" x14ac:dyDescent="0.3">
      <c r="H856" s="42"/>
      <c r="I856" s="42"/>
      <c r="J856" s="42"/>
      <c r="K856" s="42"/>
      <c r="L856" s="42"/>
      <c r="M856" s="42"/>
      <c r="N856" s="42"/>
      <c r="O856" s="42"/>
      <c r="P856" s="42"/>
      <c r="Q856" s="42"/>
    </row>
    <row r="857" spans="8:17" ht="19.649999999999999" customHeight="1" x14ac:dyDescent="0.3">
      <c r="H857" s="42"/>
      <c r="I857" s="42"/>
      <c r="J857" s="42"/>
      <c r="K857" s="42"/>
      <c r="L857" s="42"/>
      <c r="M857" s="42"/>
      <c r="N857" s="42"/>
      <c r="O857" s="42"/>
      <c r="P857" s="42"/>
      <c r="Q857" s="42"/>
    </row>
    <row r="858" spans="8:17" ht="19.649999999999999" customHeight="1" x14ac:dyDescent="0.3">
      <c r="H858" s="42"/>
      <c r="I858" s="42"/>
      <c r="J858" s="42"/>
      <c r="K858" s="42"/>
      <c r="L858" s="42"/>
      <c r="M858" s="42"/>
      <c r="N858" s="42"/>
      <c r="O858" s="42"/>
      <c r="P858" s="42"/>
      <c r="Q858" s="42"/>
    </row>
    <row r="859" spans="8:17" ht="19.649999999999999" customHeight="1" x14ac:dyDescent="0.3">
      <c r="H859" s="42"/>
      <c r="I859" s="42"/>
      <c r="J859" s="42"/>
      <c r="K859" s="42"/>
      <c r="L859" s="42"/>
      <c r="M859" s="42"/>
      <c r="N859" s="42"/>
      <c r="O859" s="42"/>
      <c r="P859" s="42"/>
      <c r="Q859" s="42"/>
    </row>
    <row r="860" spans="8:17" ht="19.649999999999999" customHeight="1" x14ac:dyDescent="0.3">
      <c r="H860" s="42"/>
      <c r="I860" s="42"/>
      <c r="J860" s="42"/>
      <c r="K860" s="42"/>
      <c r="L860" s="42"/>
      <c r="M860" s="42"/>
      <c r="N860" s="42"/>
      <c r="O860" s="42"/>
      <c r="P860" s="42"/>
      <c r="Q860" s="42"/>
    </row>
    <row r="861" spans="8:17" ht="19.649999999999999" customHeight="1" x14ac:dyDescent="0.3">
      <c r="H861" s="42"/>
      <c r="I861" s="42"/>
      <c r="J861" s="42"/>
      <c r="K861" s="42"/>
      <c r="L861" s="42"/>
      <c r="M861" s="42"/>
      <c r="N861" s="42"/>
      <c r="O861" s="42"/>
      <c r="P861" s="42"/>
      <c r="Q861" s="42"/>
    </row>
    <row r="862" spans="8:17" ht="19.649999999999999" customHeight="1" x14ac:dyDescent="0.3">
      <c r="H862" s="42"/>
      <c r="I862" s="42"/>
      <c r="J862" s="42"/>
      <c r="K862" s="42"/>
      <c r="L862" s="42"/>
      <c r="M862" s="42"/>
      <c r="N862" s="42"/>
      <c r="O862" s="42"/>
      <c r="P862" s="42"/>
      <c r="Q862" s="42"/>
    </row>
    <row r="863" spans="8:17" ht="19.649999999999999" customHeight="1" x14ac:dyDescent="0.3">
      <c r="H863" s="42"/>
      <c r="I863" s="42"/>
      <c r="J863" s="42"/>
      <c r="K863" s="42"/>
      <c r="L863" s="42"/>
      <c r="M863" s="42"/>
      <c r="N863" s="42"/>
      <c r="O863" s="42"/>
      <c r="P863" s="42"/>
      <c r="Q863" s="42"/>
    </row>
    <row r="864" spans="8:17" ht="19.649999999999999" customHeight="1" x14ac:dyDescent="0.3">
      <c r="H864" s="42"/>
      <c r="I864" s="42"/>
      <c r="J864" s="42"/>
      <c r="K864" s="42"/>
      <c r="L864" s="42"/>
      <c r="M864" s="42"/>
      <c r="N864" s="42"/>
      <c r="O864" s="42"/>
      <c r="P864" s="42"/>
      <c r="Q864" s="42"/>
    </row>
    <row r="865" spans="8:17" ht="19.649999999999999" customHeight="1" x14ac:dyDescent="0.3">
      <c r="H865" s="42"/>
      <c r="I865" s="42"/>
      <c r="J865" s="42"/>
      <c r="K865" s="42"/>
      <c r="L865" s="42"/>
      <c r="M865" s="42"/>
      <c r="N865" s="42"/>
      <c r="O865" s="42"/>
      <c r="P865" s="42"/>
      <c r="Q865" s="42"/>
    </row>
    <row r="866" spans="8:17" ht="19.649999999999999" customHeight="1" x14ac:dyDescent="0.3">
      <c r="H866" s="42"/>
      <c r="I866" s="42"/>
      <c r="J866" s="42"/>
      <c r="K866" s="42"/>
      <c r="L866" s="42"/>
      <c r="M866" s="42"/>
      <c r="N866" s="42"/>
      <c r="O866" s="42"/>
      <c r="P866" s="42"/>
      <c r="Q866" s="42"/>
    </row>
    <row r="867" spans="8:17" ht="19.649999999999999" customHeight="1" x14ac:dyDescent="0.3">
      <c r="H867" s="42"/>
      <c r="I867" s="42"/>
      <c r="J867" s="42"/>
      <c r="K867" s="42"/>
      <c r="L867" s="42"/>
      <c r="M867" s="42"/>
      <c r="N867" s="42"/>
      <c r="O867" s="42"/>
      <c r="P867" s="42"/>
      <c r="Q867" s="42"/>
    </row>
    <row r="868" spans="8:17" ht="19.649999999999999" customHeight="1" x14ac:dyDescent="0.3">
      <c r="H868" s="42"/>
      <c r="I868" s="42"/>
      <c r="J868" s="42"/>
      <c r="K868" s="42"/>
      <c r="L868" s="42"/>
      <c r="M868" s="42"/>
      <c r="N868" s="42"/>
      <c r="O868" s="42"/>
      <c r="P868" s="42"/>
      <c r="Q868" s="42"/>
    </row>
    <row r="869" spans="8:17" ht="19.649999999999999" customHeight="1" x14ac:dyDescent="0.3">
      <c r="H869" s="42"/>
      <c r="I869" s="42"/>
      <c r="J869" s="42"/>
      <c r="K869" s="42"/>
      <c r="L869" s="42"/>
      <c r="M869" s="42"/>
      <c r="N869" s="42"/>
      <c r="O869" s="42"/>
      <c r="P869" s="42"/>
      <c r="Q869" s="42"/>
    </row>
    <row r="870" spans="8:17" ht="19.649999999999999" customHeight="1" x14ac:dyDescent="0.3">
      <c r="H870" s="42"/>
      <c r="I870" s="42"/>
      <c r="J870" s="42"/>
      <c r="K870" s="42"/>
      <c r="L870" s="42"/>
      <c r="M870" s="42"/>
      <c r="N870" s="42"/>
      <c r="O870" s="42"/>
      <c r="P870" s="42"/>
      <c r="Q870" s="42"/>
    </row>
    <row r="871" spans="8:17" ht="19.649999999999999" customHeight="1" x14ac:dyDescent="0.3">
      <c r="H871" s="42"/>
      <c r="I871" s="42"/>
      <c r="J871" s="42"/>
      <c r="K871" s="42"/>
      <c r="L871" s="42"/>
      <c r="M871" s="42"/>
      <c r="N871" s="42"/>
      <c r="O871" s="42"/>
      <c r="P871" s="42"/>
      <c r="Q871" s="42"/>
    </row>
    <row r="872" spans="8:17" ht="19.649999999999999" customHeight="1" x14ac:dyDescent="0.3">
      <c r="H872" s="42"/>
      <c r="I872" s="42"/>
      <c r="J872" s="42"/>
      <c r="K872" s="42"/>
      <c r="L872" s="42"/>
      <c r="M872" s="42"/>
      <c r="N872" s="42"/>
      <c r="O872" s="42"/>
      <c r="P872" s="42"/>
      <c r="Q872" s="42"/>
    </row>
    <row r="873" spans="8:17" ht="19.649999999999999" customHeight="1" x14ac:dyDescent="0.3">
      <c r="H873" s="42"/>
      <c r="I873" s="42"/>
      <c r="J873" s="42"/>
      <c r="K873" s="42"/>
      <c r="L873" s="42"/>
      <c r="M873" s="42"/>
      <c r="N873" s="42"/>
      <c r="O873" s="42"/>
      <c r="P873" s="42"/>
      <c r="Q873" s="42"/>
    </row>
    <row r="874" spans="8:17" ht="19.649999999999999" customHeight="1" x14ac:dyDescent="0.3">
      <c r="H874" s="42"/>
      <c r="I874" s="42"/>
      <c r="J874" s="42"/>
      <c r="K874" s="42"/>
      <c r="L874" s="42"/>
      <c r="M874" s="42"/>
      <c r="N874" s="42"/>
      <c r="O874" s="42"/>
      <c r="P874" s="42"/>
      <c r="Q874" s="42"/>
    </row>
    <row r="875" spans="8:17" ht="19.649999999999999" customHeight="1" x14ac:dyDescent="0.3">
      <c r="H875" s="42"/>
      <c r="I875" s="42"/>
      <c r="J875" s="42"/>
      <c r="K875" s="42"/>
      <c r="L875" s="42"/>
      <c r="M875" s="42"/>
      <c r="N875" s="42"/>
      <c r="O875" s="42"/>
      <c r="P875" s="42"/>
      <c r="Q875" s="42"/>
    </row>
    <row r="876" spans="8:17" ht="19.649999999999999" customHeight="1" x14ac:dyDescent="0.3">
      <c r="H876" s="42"/>
      <c r="I876" s="42"/>
      <c r="J876" s="42"/>
      <c r="K876" s="42"/>
      <c r="L876" s="42"/>
      <c r="M876" s="42"/>
      <c r="N876" s="42"/>
      <c r="O876" s="42"/>
      <c r="P876" s="42"/>
      <c r="Q876" s="42"/>
    </row>
    <row r="877" spans="8:17" ht="19.649999999999999" customHeight="1" x14ac:dyDescent="0.3">
      <c r="H877" s="42"/>
      <c r="I877" s="42"/>
      <c r="J877" s="42"/>
      <c r="K877" s="42"/>
      <c r="L877" s="42"/>
      <c r="M877" s="42"/>
      <c r="N877" s="42"/>
      <c r="O877" s="42"/>
      <c r="P877" s="42"/>
      <c r="Q877" s="42"/>
    </row>
    <row r="878" spans="8:17" ht="19.649999999999999" customHeight="1" x14ac:dyDescent="0.3">
      <c r="H878" s="42"/>
      <c r="I878" s="42"/>
      <c r="J878" s="42"/>
      <c r="K878" s="42"/>
      <c r="L878" s="42"/>
      <c r="M878" s="42"/>
      <c r="N878" s="42"/>
      <c r="O878" s="42"/>
      <c r="P878" s="42"/>
      <c r="Q878" s="42"/>
    </row>
    <row r="879" spans="8:17" ht="19.649999999999999" customHeight="1" x14ac:dyDescent="0.3">
      <c r="H879" s="42"/>
      <c r="I879" s="42"/>
      <c r="J879" s="42"/>
      <c r="K879" s="42"/>
      <c r="L879" s="42"/>
      <c r="M879" s="42"/>
      <c r="N879" s="42"/>
      <c r="O879" s="42"/>
      <c r="P879" s="42"/>
      <c r="Q879" s="42"/>
    </row>
    <row r="880" spans="8:17" ht="19.649999999999999" customHeight="1" x14ac:dyDescent="0.3">
      <c r="H880" s="42"/>
      <c r="I880" s="42"/>
      <c r="J880" s="42"/>
      <c r="K880" s="42"/>
      <c r="L880" s="42"/>
      <c r="M880" s="42"/>
      <c r="N880" s="42"/>
      <c r="O880" s="42"/>
      <c r="P880" s="42"/>
      <c r="Q880" s="42"/>
    </row>
    <row r="881" spans="8:17" ht="19.649999999999999" customHeight="1" x14ac:dyDescent="0.3">
      <c r="H881" s="42"/>
      <c r="I881" s="42"/>
      <c r="J881" s="42"/>
      <c r="K881" s="42"/>
      <c r="L881" s="42"/>
      <c r="M881" s="42"/>
      <c r="N881" s="42"/>
      <c r="O881" s="42"/>
      <c r="P881" s="42"/>
      <c r="Q881" s="42"/>
    </row>
    <row r="882" spans="8:17" ht="19.649999999999999" customHeight="1" x14ac:dyDescent="0.3">
      <c r="H882" s="42"/>
      <c r="I882" s="42"/>
      <c r="J882" s="42"/>
      <c r="K882" s="42"/>
      <c r="L882" s="42"/>
      <c r="M882" s="42"/>
      <c r="N882" s="42"/>
      <c r="O882" s="42"/>
      <c r="P882" s="42"/>
      <c r="Q882" s="42"/>
    </row>
    <row r="883" spans="8:17" ht="19.649999999999999" customHeight="1" x14ac:dyDescent="0.3">
      <c r="H883" s="42"/>
      <c r="I883" s="42"/>
      <c r="J883" s="42"/>
      <c r="K883" s="42"/>
      <c r="L883" s="42"/>
      <c r="M883" s="42"/>
      <c r="N883" s="42"/>
      <c r="O883" s="42"/>
      <c r="P883" s="42"/>
      <c r="Q883" s="42"/>
    </row>
    <row r="884" spans="8:17" ht="19.649999999999999" customHeight="1" x14ac:dyDescent="0.3">
      <c r="H884" s="42"/>
      <c r="I884" s="42"/>
      <c r="J884" s="42"/>
      <c r="K884" s="42"/>
      <c r="L884" s="42"/>
      <c r="M884" s="42"/>
      <c r="N884" s="42"/>
      <c r="O884" s="42"/>
      <c r="P884" s="42"/>
      <c r="Q884" s="42"/>
    </row>
    <row r="885" spans="8:17" ht="19.649999999999999" customHeight="1" x14ac:dyDescent="0.3">
      <c r="H885" s="42"/>
      <c r="I885" s="42"/>
      <c r="J885" s="42"/>
      <c r="K885" s="42"/>
      <c r="L885" s="42"/>
      <c r="M885" s="42"/>
      <c r="N885" s="42"/>
      <c r="O885" s="42"/>
      <c r="P885" s="42"/>
      <c r="Q885" s="42"/>
    </row>
    <row r="886" spans="8:17" ht="19.649999999999999" customHeight="1" x14ac:dyDescent="0.3">
      <c r="H886" s="42"/>
      <c r="I886" s="42"/>
      <c r="J886" s="42"/>
      <c r="K886" s="42"/>
      <c r="L886" s="42"/>
      <c r="M886" s="42"/>
      <c r="N886" s="42"/>
      <c r="O886" s="42"/>
      <c r="P886" s="42"/>
      <c r="Q886" s="42"/>
    </row>
    <row r="887" spans="8:17" ht="19.649999999999999" customHeight="1" x14ac:dyDescent="0.3">
      <c r="H887" s="42"/>
      <c r="I887" s="42"/>
      <c r="J887" s="42"/>
      <c r="K887" s="42"/>
      <c r="L887" s="42"/>
      <c r="M887" s="42"/>
      <c r="N887" s="42"/>
      <c r="O887" s="42"/>
      <c r="P887" s="42"/>
      <c r="Q887" s="42"/>
    </row>
    <row r="888" spans="8:17" ht="19.649999999999999" customHeight="1" x14ac:dyDescent="0.3">
      <c r="H888" s="42"/>
      <c r="I888" s="42"/>
      <c r="J888" s="42"/>
      <c r="K888" s="42"/>
      <c r="L888" s="42"/>
      <c r="M888" s="42"/>
      <c r="N888" s="42"/>
      <c r="O888" s="42"/>
      <c r="P888" s="42"/>
      <c r="Q888" s="42"/>
    </row>
    <row r="889" spans="8:17" ht="19.649999999999999" customHeight="1" x14ac:dyDescent="0.3">
      <c r="H889" s="42"/>
      <c r="I889" s="42"/>
      <c r="J889" s="42"/>
      <c r="K889" s="42"/>
      <c r="L889" s="42"/>
      <c r="M889" s="42"/>
      <c r="N889" s="42"/>
      <c r="O889" s="42"/>
      <c r="P889" s="42"/>
      <c r="Q889" s="42"/>
    </row>
    <row r="890" spans="8:17" ht="19.649999999999999" customHeight="1" x14ac:dyDescent="0.3">
      <c r="H890" s="42"/>
      <c r="I890" s="42"/>
      <c r="J890" s="42"/>
      <c r="K890" s="42"/>
      <c r="L890" s="42"/>
      <c r="M890" s="42"/>
      <c r="N890" s="42"/>
      <c r="O890" s="42"/>
      <c r="P890" s="42"/>
      <c r="Q890" s="42"/>
    </row>
    <row r="891" spans="8:17" ht="19.649999999999999" customHeight="1" x14ac:dyDescent="0.3">
      <c r="H891" s="42"/>
      <c r="I891" s="42"/>
      <c r="J891" s="42"/>
      <c r="K891" s="42"/>
      <c r="L891" s="42"/>
      <c r="M891" s="42"/>
      <c r="N891" s="42"/>
      <c r="O891" s="42"/>
      <c r="P891" s="42"/>
      <c r="Q891" s="42"/>
    </row>
    <row r="892" spans="8:17" ht="19.649999999999999" customHeight="1" x14ac:dyDescent="0.3">
      <c r="H892" s="42"/>
      <c r="I892" s="42"/>
      <c r="J892" s="42"/>
      <c r="K892" s="42"/>
      <c r="L892" s="42"/>
      <c r="M892" s="42"/>
      <c r="N892" s="42"/>
      <c r="O892" s="42"/>
      <c r="P892" s="42"/>
      <c r="Q892" s="42"/>
    </row>
    <row r="893" spans="8:17" ht="19.649999999999999" customHeight="1" x14ac:dyDescent="0.3">
      <c r="H893" s="42"/>
      <c r="I893" s="42"/>
      <c r="J893" s="42"/>
      <c r="K893" s="42"/>
      <c r="L893" s="42"/>
      <c r="M893" s="42"/>
      <c r="N893" s="42"/>
      <c r="O893" s="42"/>
      <c r="P893" s="42"/>
      <c r="Q893" s="42"/>
    </row>
    <row r="894" spans="8:17" ht="19.649999999999999" customHeight="1" x14ac:dyDescent="0.3">
      <c r="H894" s="42"/>
      <c r="I894" s="42"/>
      <c r="J894" s="42"/>
      <c r="K894" s="42"/>
      <c r="L894" s="42"/>
      <c r="M894" s="42"/>
      <c r="N894" s="42"/>
      <c r="O894" s="42"/>
      <c r="P894" s="42"/>
      <c r="Q894" s="42"/>
    </row>
    <row r="895" spans="8:17" ht="19.649999999999999" customHeight="1" x14ac:dyDescent="0.3">
      <c r="H895" s="42"/>
      <c r="I895" s="42"/>
      <c r="J895" s="42"/>
      <c r="K895" s="42"/>
      <c r="L895" s="42"/>
      <c r="M895" s="42"/>
      <c r="N895" s="42"/>
      <c r="O895" s="42"/>
      <c r="P895" s="42"/>
      <c r="Q895" s="42"/>
    </row>
    <row r="896" spans="8:17" ht="19.649999999999999" customHeight="1" x14ac:dyDescent="0.3">
      <c r="H896" s="42"/>
      <c r="I896" s="42"/>
      <c r="J896" s="42"/>
      <c r="K896" s="42"/>
      <c r="L896" s="42"/>
      <c r="M896" s="42"/>
      <c r="N896" s="42"/>
      <c r="O896" s="42"/>
      <c r="P896" s="42"/>
      <c r="Q896" s="42"/>
    </row>
    <row r="897" spans="8:17" ht="19.649999999999999" customHeight="1" x14ac:dyDescent="0.3">
      <c r="H897" s="42"/>
      <c r="I897" s="42"/>
      <c r="J897" s="42"/>
      <c r="K897" s="42"/>
      <c r="L897" s="42"/>
      <c r="M897" s="42"/>
      <c r="N897" s="42"/>
      <c r="O897" s="42"/>
      <c r="P897" s="42"/>
      <c r="Q897" s="42"/>
    </row>
    <row r="898" spans="8:17" ht="19.649999999999999" customHeight="1" x14ac:dyDescent="0.3">
      <c r="H898" s="42"/>
      <c r="I898" s="42"/>
      <c r="J898" s="42"/>
      <c r="K898" s="42"/>
      <c r="L898" s="42"/>
      <c r="M898" s="42"/>
      <c r="N898" s="42"/>
      <c r="O898" s="42"/>
      <c r="P898" s="42"/>
      <c r="Q898" s="42"/>
    </row>
    <row r="899" spans="8:17" ht="19.649999999999999" customHeight="1" x14ac:dyDescent="0.3">
      <c r="H899" s="42"/>
      <c r="I899" s="42"/>
      <c r="J899" s="42"/>
      <c r="K899" s="42"/>
      <c r="L899" s="42"/>
      <c r="M899" s="42"/>
      <c r="N899" s="42"/>
      <c r="O899" s="42"/>
      <c r="P899" s="42"/>
      <c r="Q899" s="42"/>
    </row>
    <row r="900" spans="8:17" ht="19.649999999999999" customHeight="1" x14ac:dyDescent="0.3">
      <c r="H900" s="42"/>
      <c r="I900" s="42"/>
      <c r="J900" s="42"/>
      <c r="K900" s="42"/>
      <c r="L900" s="42"/>
      <c r="M900" s="42"/>
      <c r="N900" s="42"/>
      <c r="O900" s="42"/>
      <c r="P900" s="42"/>
      <c r="Q900" s="42"/>
    </row>
    <row r="901" spans="8:17" ht="19.649999999999999" customHeight="1" x14ac:dyDescent="0.3">
      <c r="H901" s="42"/>
      <c r="I901" s="42"/>
      <c r="J901" s="42"/>
      <c r="K901" s="42"/>
      <c r="L901" s="42"/>
      <c r="M901" s="42"/>
      <c r="N901" s="42"/>
      <c r="O901" s="42"/>
      <c r="P901" s="42"/>
      <c r="Q901" s="42"/>
    </row>
    <row r="902" spans="8:17" ht="19.649999999999999" customHeight="1" x14ac:dyDescent="0.3">
      <c r="H902" s="42"/>
      <c r="I902" s="42"/>
      <c r="J902" s="42"/>
      <c r="K902" s="42"/>
      <c r="L902" s="42"/>
      <c r="M902" s="42"/>
      <c r="N902" s="42"/>
      <c r="O902" s="42"/>
      <c r="P902" s="42"/>
      <c r="Q902" s="42"/>
    </row>
    <row r="903" spans="8:17" ht="19.649999999999999" customHeight="1" x14ac:dyDescent="0.3">
      <c r="H903" s="42"/>
      <c r="I903" s="42"/>
      <c r="J903" s="42"/>
      <c r="K903" s="42"/>
      <c r="L903" s="42"/>
      <c r="M903" s="42"/>
      <c r="N903" s="42"/>
      <c r="O903" s="42"/>
      <c r="P903" s="42"/>
      <c r="Q903" s="42"/>
    </row>
    <row r="904" spans="8:17" ht="19.649999999999999" customHeight="1" x14ac:dyDescent="0.3">
      <c r="H904" s="42"/>
      <c r="I904" s="42"/>
      <c r="J904" s="42"/>
      <c r="K904" s="42"/>
      <c r="L904" s="42"/>
      <c r="M904" s="42"/>
      <c r="N904" s="42"/>
      <c r="O904" s="42"/>
      <c r="P904" s="42"/>
      <c r="Q904" s="42"/>
    </row>
    <row r="905" spans="8:17" ht="19.649999999999999" customHeight="1" x14ac:dyDescent="0.3">
      <c r="H905" s="42"/>
      <c r="I905" s="42"/>
      <c r="J905" s="42"/>
      <c r="K905" s="42"/>
      <c r="L905" s="42"/>
      <c r="M905" s="42"/>
      <c r="N905" s="42"/>
      <c r="O905" s="42"/>
      <c r="P905" s="42"/>
      <c r="Q905" s="42"/>
    </row>
    <row r="906" spans="8:17" ht="19.649999999999999" customHeight="1" x14ac:dyDescent="0.3">
      <c r="H906" s="42"/>
      <c r="I906" s="42"/>
      <c r="J906" s="42"/>
      <c r="K906" s="42"/>
      <c r="L906" s="42"/>
      <c r="M906" s="42"/>
      <c r="N906" s="42"/>
      <c r="O906" s="42"/>
      <c r="P906" s="42"/>
      <c r="Q906" s="42"/>
    </row>
    <row r="907" spans="8:17" ht="19.649999999999999" customHeight="1" x14ac:dyDescent="0.3">
      <c r="H907" s="42"/>
      <c r="I907" s="42"/>
      <c r="J907" s="42"/>
      <c r="K907" s="42"/>
      <c r="L907" s="42"/>
      <c r="M907" s="42"/>
      <c r="N907" s="42"/>
      <c r="O907" s="42"/>
      <c r="P907" s="42"/>
      <c r="Q907" s="42"/>
    </row>
    <row r="908" spans="8:17" ht="19.649999999999999" customHeight="1" x14ac:dyDescent="0.3">
      <c r="H908" s="42"/>
      <c r="I908" s="42"/>
      <c r="J908" s="42"/>
      <c r="K908" s="42"/>
      <c r="L908" s="42"/>
      <c r="M908" s="42"/>
      <c r="N908" s="42"/>
      <c r="O908" s="42"/>
      <c r="P908" s="42"/>
      <c r="Q908" s="42"/>
    </row>
    <row r="909" spans="8:17" ht="19.649999999999999" customHeight="1" x14ac:dyDescent="0.3">
      <c r="H909" s="42"/>
      <c r="I909" s="42"/>
      <c r="J909" s="42"/>
      <c r="K909" s="42"/>
      <c r="L909" s="42"/>
      <c r="M909" s="42"/>
      <c r="N909" s="42"/>
      <c r="O909" s="42"/>
      <c r="P909" s="42"/>
      <c r="Q909" s="42"/>
    </row>
    <row r="910" spans="8:17" ht="19.649999999999999" customHeight="1" x14ac:dyDescent="0.3">
      <c r="H910" s="42"/>
      <c r="I910" s="42"/>
      <c r="J910" s="42"/>
      <c r="K910" s="42"/>
      <c r="L910" s="42"/>
      <c r="M910" s="42"/>
      <c r="N910" s="42"/>
      <c r="O910" s="42"/>
      <c r="P910" s="42"/>
      <c r="Q910" s="42"/>
    </row>
    <row r="911" spans="8:17" ht="19.649999999999999" customHeight="1" x14ac:dyDescent="0.3">
      <c r="H911" s="42"/>
      <c r="I911" s="42"/>
      <c r="J911" s="42"/>
      <c r="K911" s="42"/>
      <c r="L911" s="42"/>
      <c r="M911" s="42"/>
      <c r="N911" s="42"/>
      <c r="O911" s="42"/>
      <c r="P911" s="42"/>
      <c r="Q911" s="42"/>
    </row>
    <row r="912" spans="8:17" ht="19.649999999999999" customHeight="1" x14ac:dyDescent="0.3">
      <c r="H912" s="42"/>
      <c r="I912" s="42"/>
      <c r="J912" s="42"/>
      <c r="K912" s="42"/>
      <c r="L912" s="42"/>
      <c r="M912" s="42"/>
      <c r="N912" s="42"/>
      <c r="O912" s="42"/>
      <c r="P912" s="42"/>
      <c r="Q912" s="42"/>
    </row>
    <row r="913" spans="8:17" ht="19.649999999999999" customHeight="1" x14ac:dyDescent="0.3">
      <c r="H913" s="42"/>
      <c r="I913" s="42"/>
      <c r="J913" s="42"/>
      <c r="K913" s="42"/>
      <c r="L913" s="42"/>
      <c r="M913" s="42"/>
      <c r="N913" s="42"/>
      <c r="O913" s="42"/>
      <c r="P913" s="42"/>
      <c r="Q913" s="42"/>
    </row>
    <row r="914" spans="8:17" ht="19.649999999999999" customHeight="1" x14ac:dyDescent="0.3">
      <c r="H914" s="42"/>
      <c r="I914" s="42"/>
      <c r="J914" s="42"/>
      <c r="K914" s="42"/>
      <c r="L914" s="42"/>
      <c r="M914" s="42"/>
      <c r="N914" s="42"/>
      <c r="O914" s="42"/>
      <c r="P914" s="42"/>
      <c r="Q914" s="42"/>
    </row>
    <row r="915" spans="8:17" ht="19.649999999999999" customHeight="1" x14ac:dyDescent="0.3">
      <c r="H915" s="42"/>
      <c r="I915" s="42"/>
      <c r="J915" s="42"/>
      <c r="K915" s="42"/>
      <c r="L915" s="42"/>
      <c r="M915" s="42"/>
      <c r="N915" s="42"/>
      <c r="O915" s="42"/>
      <c r="P915" s="42"/>
      <c r="Q915" s="42"/>
    </row>
    <row r="916" spans="8:17" ht="19.649999999999999" customHeight="1" x14ac:dyDescent="0.3">
      <c r="H916" s="42"/>
      <c r="I916" s="42"/>
      <c r="J916" s="42"/>
      <c r="K916" s="42"/>
      <c r="L916" s="42"/>
      <c r="M916" s="42"/>
      <c r="N916" s="42"/>
      <c r="O916" s="42"/>
      <c r="P916" s="42"/>
      <c r="Q916" s="42"/>
    </row>
    <row r="917" spans="8:17" ht="19.649999999999999" customHeight="1" x14ac:dyDescent="0.3">
      <c r="H917" s="42"/>
      <c r="I917" s="42"/>
      <c r="J917" s="42"/>
      <c r="K917" s="42"/>
      <c r="L917" s="42"/>
      <c r="M917" s="42"/>
      <c r="N917" s="42"/>
      <c r="O917" s="42"/>
      <c r="P917" s="42"/>
      <c r="Q917" s="42"/>
    </row>
    <row r="918" spans="8:17" ht="19.649999999999999" customHeight="1" x14ac:dyDescent="0.3">
      <c r="H918" s="42"/>
      <c r="I918" s="42"/>
      <c r="J918" s="42"/>
      <c r="K918" s="42"/>
      <c r="L918" s="42"/>
      <c r="M918" s="42"/>
      <c r="N918" s="42"/>
      <c r="O918" s="42"/>
      <c r="P918" s="42"/>
      <c r="Q918" s="42"/>
    </row>
    <row r="919" spans="8:17" ht="19.649999999999999" customHeight="1" x14ac:dyDescent="0.3">
      <c r="H919" s="42"/>
      <c r="I919" s="42"/>
      <c r="J919" s="42"/>
      <c r="K919" s="42"/>
      <c r="L919" s="42"/>
      <c r="M919" s="42"/>
      <c r="N919" s="42"/>
      <c r="O919" s="42"/>
      <c r="P919" s="42"/>
      <c r="Q919" s="42"/>
    </row>
    <row r="920" spans="8:17" ht="19.649999999999999" customHeight="1" x14ac:dyDescent="0.3">
      <c r="H920" s="42"/>
      <c r="I920" s="42"/>
      <c r="J920" s="42"/>
      <c r="K920" s="42"/>
      <c r="L920" s="42"/>
      <c r="M920" s="42"/>
      <c r="N920" s="42"/>
      <c r="O920" s="42"/>
      <c r="P920" s="42"/>
      <c r="Q920" s="42"/>
    </row>
    <row r="921" spans="8:17" ht="19.649999999999999" customHeight="1" x14ac:dyDescent="0.3">
      <c r="H921" s="42"/>
      <c r="I921" s="42"/>
      <c r="J921" s="42"/>
      <c r="K921" s="42"/>
      <c r="L921" s="42"/>
      <c r="M921" s="42"/>
      <c r="N921" s="42"/>
      <c r="O921" s="42"/>
      <c r="P921" s="42"/>
      <c r="Q921" s="42"/>
    </row>
    <row r="922" spans="8:17" ht="19.649999999999999" customHeight="1" x14ac:dyDescent="0.3">
      <c r="H922" s="42"/>
      <c r="I922" s="42"/>
      <c r="J922" s="42"/>
      <c r="K922" s="42"/>
      <c r="L922" s="42"/>
      <c r="M922" s="42"/>
      <c r="N922" s="42"/>
      <c r="O922" s="42"/>
      <c r="P922" s="42"/>
      <c r="Q922" s="42"/>
    </row>
    <row r="923" spans="8:17" ht="19.649999999999999" customHeight="1" x14ac:dyDescent="0.3">
      <c r="H923" s="42"/>
      <c r="I923" s="42"/>
      <c r="J923" s="42"/>
      <c r="K923" s="42"/>
      <c r="L923" s="42"/>
      <c r="M923" s="42"/>
      <c r="N923" s="42"/>
      <c r="O923" s="42"/>
      <c r="P923" s="42"/>
      <c r="Q923" s="42"/>
    </row>
    <row r="924" spans="8:17" ht="19.649999999999999" customHeight="1" x14ac:dyDescent="0.3">
      <c r="H924" s="42"/>
      <c r="I924" s="42"/>
      <c r="J924" s="42"/>
      <c r="K924" s="42"/>
      <c r="L924" s="42"/>
      <c r="M924" s="42"/>
      <c r="N924" s="42"/>
      <c r="O924" s="42"/>
      <c r="P924" s="42"/>
      <c r="Q924" s="42"/>
    </row>
    <row r="925" spans="8:17" ht="19.649999999999999" customHeight="1" x14ac:dyDescent="0.3">
      <c r="H925" s="42"/>
      <c r="I925" s="42"/>
      <c r="J925" s="42"/>
      <c r="K925" s="42"/>
      <c r="L925" s="42"/>
      <c r="M925" s="42"/>
      <c r="N925" s="42"/>
      <c r="O925" s="42"/>
      <c r="P925" s="42"/>
      <c r="Q925" s="42"/>
    </row>
    <row r="926" spans="8:17" ht="19.649999999999999" customHeight="1" x14ac:dyDescent="0.3">
      <c r="I926" s="42"/>
      <c r="J926" s="42"/>
      <c r="K926" s="42"/>
      <c r="L926" s="42"/>
      <c r="M926" s="42"/>
      <c r="N926" s="42"/>
      <c r="O926" s="42"/>
      <c r="P926" s="42"/>
      <c r="Q926" s="42"/>
    </row>
    <row r="927" spans="8:17" ht="19.649999999999999" customHeight="1" x14ac:dyDescent="0.3">
      <c r="I927" s="42"/>
      <c r="J927" s="42"/>
      <c r="K927" s="42"/>
      <c r="L927" s="42"/>
      <c r="M927" s="42"/>
      <c r="N927" s="42"/>
      <c r="O927" s="42"/>
      <c r="P927" s="42"/>
      <c r="Q927" s="42"/>
    </row>
    <row r="928" spans="8:17" ht="19.649999999999999" customHeight="1" x14ac:dyDescent="0.3">
      <c r="I928" s="42"/>
      <c r="J928" s="42"/>
      <c r="K928" s="42"/>
      <c r="L928" s="42"/>
      <c r="M928" s="42"/>
      <c r="N928" s="42"/>
      <c r="O928" s="42"/>
      <c r="P928" s="42"/>
      <c r="Q928" s="42"/>
    </row>
    <row r="929" spans="9:17" ht="19.649999999999999" customHeight="1" x14ac:dyDescent="0.3">
      <c r="I929" s="42"/>
      <c r="J929" s="42"/>
      <c r="K929" s="42"/>
      <c r="L929" s="42"/>
      <c r="M929" s="42"/>
      <c r="N929" s="42"/>
      <c r="O929" s="42"/>
      <c r="P929" s="42"/>
      <c r="Q929" s="42"/>
    </row>
    <row r="930" spans="9:17" ht="19.649999999999999" customHeight="1" x14ac:dyDescent="0.3">
      <c r="I930" s="42"/>
      <c r="J930" s="42"/>
      <c r="K930" s="42"/>
      <c r="L930" s="42"/>
      <c r="M930" s="42"/>
      <c r="N930" s="42"/>
      <c r="O930" s="42"/>
      <c r="P930" s="42"/>
      <c r="Q930" s="42"/>
    </row>
    <row r="931" spans="9:17" ht="19.649999999999999" customHeight="1" x14ac:dyDescent="0.3">
      <c r="I931" s="42"/>
      <c r="J931" s="42"/>
      <c r="K931" s="42"/>
      <c r="L931" s="42"/>
      <c r="M931" s="42"/>
      <c r="N931" s="42"/>
      <c r="O931" s="42"/>
      <c r="P931" s="42"/>
      <c r="Q931" s="42"/>
    </row>
    <row r="932" spans="9:17" ht="19.649999999999999" customHeight="1" x14ac:dyDescent="0.3">
      <c r="I932" s="42"/>
      <c r="J932" s="42"/>
      <c r="K932" s="42"/>
      <c r="L932" s="42"/>
      <c r="M932" s="42"/>
      <c r="N932" s="42"/>
      <c r="O932" s="42"/>
      <c r="P932" s="42"/>
      <c r="Q932" s="42"/>
    </row>
    <row r="933" spans="9:17" ht="19.649999999999999" customHeight="1" x14ac:dyDescent="0.3">
      <c r="I933" s="42"/>
      <c r="J933" s="42"/>
      <c r="K933" s="42"/>
      <c r="L933" s="42"/>
      <c r="M933" s="42"/>
      <c r="N933" s="42"/>
      <c r="O933" s="42"/>
      <c r="P933" s="42"/>
      <c r="Q933" s="42"/>
    </row>
    <row r="934" spans="9:17" ht="19.649999999999999" customHeight="1" x14ac:dyDescent="0.3">
      <c r="I934" s="42"/>
      <c r="J934" s="42"/>
      <c r="K934" s="42"/>
      <c r="L934" s="42"/>
      <c r="M934" s="42"/>
      <c r="N934" s="42"/>
      <c r="O934" s="42"/>
      <c r="P934" s="42"/>
      <c r="Q934" s="42"/>
    </row>
    <row r="935" spans="9:17" ht="19.649999999999999" customHeight="1" x14ac:dyDescent="0.3">
      <c r="I935" s="42"/>
      <c r="J935" s="42"/>
      <c r="K935" s="42"/>
      <c r="L935" s="42"/>
      <c r="M935" s="42"/>
      <c r="N935" s="42"/>
      <c r="O935" s="42"/>
      <c r="P935" s="42"/>
      <c r="Q935" s="42"/>
    </row>
    <row r="936" spans="9:17" ht="19.649999999999999" customHeight="1" x14ac:dyDescent="0.3">
      <c r="I936" s="42"/>
      <c r="J936" s="42"/>
      <c r="K936" s="42"/>
      <c r="L936" s="42"/>
      <c r="M936" s="42"/>
      <c r="N936" s="42"/>
      <c r="O936" s="42"/>
      <c r="P936" s="42"/>
      <c r="Q936" s="42"/>
    </row>
    <row r="937" spans="9:17" ht="19.649999999999999" customHeight="1" x14ac:dyDescent="0.3">
      <c r="I937" s="42"/>
      <c r="J937" s="42"/>
      <c r="K937" s="42"/>
      <c r="L937" s="42"/>
      <c r="M937" s="42"/>
      <c r="N937" s="42"/>
      <c r="O937" s="42"/>
      <c r="P937" s="42"/>
      <c r="Q937" s="42"/>
    </row>
    <row r="938" spans="9:17" ht="19.649999999999999" customHeight="1" x14ac:dyDescent="0.3">
      <c r="I938" s="42"/>
      <c r="J938" s="42"/>
      <c r="K938" s="42"/>
      <c r="L938" s="42"/>
      <c r="M938" s="42"/>
      <c r="N938" s="42"/>
      <c r="O938" s="42"/>
      <c r="P938" s="42"/>
      <c r="Q938" s="42"/>
    </row>
    <row r="939" spans="9:17" ht="19.649999999999999" customHeight="1" x14ac:dyDescent="0.3">
      <c r="I939" s="42"/>
      <c r="J939" s="42"/>
      <c r="K939" s="42"/>
      <c r="L939" s="42"/>
      <c r="M939" s="42"/>
      <c r="N939" s="42"/>
      <c r="O939" s="42"/>
      <c r="P939" s="42"/>
      <c r="Q939" s="42"/>
    </row>
    <row r="940" spans="9:17" ht="19.649999999999999" customHeight="1" x14ac:dyDescent="0.3">
      <c r="I940" s="42"/>
      <c r="J940" s="42"/>
      <c r="K940" s="42"/>
      <c r="L940" s="42"/>
      <c r="M940" s="42"/>
      <c r="N940" s="42"/>
      <c r="O940" s="42"/>
      <c r="P940" s="42"/>
      <c r="Q940" s="42"/>
    </row>
    <row r="941" spans="9:17" ht="19.649999999999999" customHeight="1" x14ac:dyDescent="0.3">
      <c r="I941" s="42"/>
      <c r="J941" s="42"/>
      <c r="K941" s="42"/>
      <c r="L941" s="42"/>
      <c r="M941" s="42"/>
      <c r="N941" s="42"/>
      <c r="O941" s="42"/>
      <c r="P941" s="42"/>
      <c r="Q941" s="42"/>
    </row>
    <row r="942" spans="9:17" ht="19.649999999999999" customHeight="1" x14ac:dyDescent="0.3">
      <c r="I942" s="42"/>
      <c r="J942" s="42"/>
      <c r="K942" s="42"/>
      <c r="L942" s="42"/>
      <c r="M942" s="42"/>
      <c r="N942" s="42"/>
      <c r="O942" s="42"/>
      <c r="P942" s="42"/>
      <c r="Q942" s="42"/>
    </row>
    <row r="943" spans="9:17" ht="19.649999999999999" customHeight="1" x14ac:dyDescent="0.3">
      <c r="I943" s="42"/>
      <c r="J943" s="42"/>
      <c r="K943" s="42"/>
      <c r="L943" s="42"/>
      <c r="M943" s="42"/>
      <c r="N943" s="42"/>
      <c r="O943" s="42"/>
      <c r="P943" s="42"/>
      <c r="Q943" s="42"/>
    </row>
    <row r="944" spans="9:17" ht="19.649999999999999" customHeight="1" x14ac:dyDescent="0.3">
      <c r="I944" s="42"/>
      <c r="J944" s="42"/>
      <c r="K944" s="42"/>
      <c r="L944" s="42"/>
      <c r="M944" s="42"/>
      <c r="N944" s="42"/>
      <c r="O944" s="42"/>
      <c r="P944" s="42"/>
      <c r="Q944" s="42"/>
    </row>
    <row r="945" spans="9:17" ht="19.649999999999999" customHeight="1" x14ac:dyDescent="0.3">
      <c r="I945" s="42"/>
      <c r="J945" s="42"/>
      <c r="K945" s="42"/>
      <c r="L945" s="42"/>
      <c r="M945" s="42"/>
      <c r="N945" s="42"/>
      <c r="O945" s="42"/>
      <c r="P945" s="42"/>
      <c r="Q945" s="42"/>
    </row>
    <row r="946" spans="9:17" ht="19.649999999999999" customHeight="1" x14ac:dyDescent="0.3">
      <c r="I946" s="42"/>
      <c r="J946" s="42"/>
      <c r="K946" s="42"/>
      <c r="L946" s="42"/>
      <c r="M946" s="42"/>
      <c r="N946" s="42"/>
      <c r="O946" s="42"/>
      <c r="P946" s="42"/>
      <c r="Q946" s="42"/>
    </row>
    <row r="947" spans="9:17" ht="19.649999999999999" customHeight="1" x14ac:dyDescent="0.3">
      <c r="I947" s="42"/>
      <c r="J947" s="42"/>
      <c r="K947" s="42"/>
      <c r="L947" s="42"/>
      <c r="M947" s="42"/>
      <c r="N947" s="42"/>
      <c r="O947" s="42"/>
      <c r="P947" s="42"/>
      <c r="Q947" s="42"/>
    </row>
    <row r="948" spans="9:17" ht="19.649999999999999" customHeight="1" x14ac:dyDescent="0.3">
      <c r="I948" s="42"/>
      <c r="J948" s="42"/>
      <c r="K948" s="42"/>
      <c r="L948" s="42"/>
      <c r="M948" s="42"/>
      <c r="N948" s="42"/>
      <c r="O948" s="42"/>
      <c r="P948" s="42"/>
      <c r="Q948" s="42"/>
    </row>
    <row r="949" spans="9:17" ht="19.649999999999999" customHeight="1" x14ac:dyDescent="0.3">
      <c r="I949" s="42"/>
      <c r="J949" s="42"/>
      <c r="K949" s="42"/>
      <c r="L949" s="42"/>
      <c r="M949" s="42"/>
      <c r="N949" s="42"/>
      <c r="O949" s="42"/>
      <c r="P949" s="42"/>
      <c r="Q949" s="42"/>
    </row>
    <row r="950" spans="9:17" ht="19.649999999999999" customHeight="1" x14ac:dyDescent="0.3">
      <c r="I950" s="42"/>
      <c r="J950" s="42"/>
      <c r="K950" s="42"/>
      <c r="L950" s="42"/>
      <c r="M950" s="42"/>
      <c r="N950" s="42"/>
      <c r="O950" s="42"/>
      <c r="P950" s="42"/>
      <c r="Q950" s="42"/>
    </row>
    <row r="951" spans="9:17" ht="19.649999999999999" customHeight="1" x14ac:dyDescent="0.3">
      <c r="I951" s="42"/>
      <c r="J951" s="42"/>
      <c r="K951" s="42"/>
      <c r="L951" s="42"/>
      <c r="M951" s="42"/>
      <c r="N951" s="42"/>
      <c r="O951" s="42"/>
      <c r="P951" s="42"/>
      <c r="Q951" s="42"/>
    </row>
    <row r="952" spans="9:17" ht="19.649999999999999" customHeight="1" x14ac:dyDescent="0.3">
      <c r="I952" s="42"/>
      <c r="J952" s="42"/>
      <c r="K952" s="42"/>
      <c r="L952" s="42"/>
      <c r="M952" s="42"/>
      <c r="N952" s="42"/>
      <c r="O952" s="42"/>
      <c r="P952" s="42"/>
      <c r="Q952" s="42"/>
    </row>
    <row r="953" spans="9:17" ht="19.649999999999999" customHeight="1" x14ac:dyDescent="0.3">
      <c r="I953" s="42"/>
      <c r="J953" s="42"/>
      <c r="K953" s="42"/>
      <c r="L953" s="42"/>
      <c r="M953" s="42"/>
      <c r="N953" s="42"/>
      <c r="O953" s="42"/>
      <c r="P953" s="42"/>
      <c r="Q953" s="42"/>
    </row>
    <row r="954" spans="9:17" ht="19.649999999999999" customHeight="1" x14ac:dyDescent="0.3">
      <c r="I954" s="42"/>
      <c r="J954" s="42"/>
      <c r="K954" s="42"/>
      <c r="L954" s="42"/>
      <c r="M954" s="42"/>
      <c r="N954" s="42"/>
      <c r="O954" s="42"/>
      <c r="P954" s="42"/>
      <c r="Q954" s="42"/>
    </row>
    <row r="955" spans="9:17" ht="19.649999999999999" customHeight="1" x14ac:dyDescent="0.3">
      <c r="I955" s="42"/>
      <c r="J955" s="42"/>
      <c r="K955" s="42"/>
      <c r="L955" s="42"/>
      <c r="M955" s="42"/>
      <c r="N955" s="42"/>
      <c r="O955" s="42"/>
      <c r="P955" s="42"/>
      <c r="Q955" s="42"/>
    </row>
    <row r="956" spans="9:17" ht="19.649999999999999" customHeight="1" x14ac:dyDescent="0.3">
      <c r="I956" s="42"/>
      <c r="J956" s="42"/>
      <c r="K956" s="42"/>
      <c r="L956" s="42"/>
      <c r="M956" s="42"/>
      <c r="N956" s="42"/>
      <c r="O956" s="42"/>
      <c r="P956" s="42"/>
      <c r="Q956" s="42"/>
    </row>
    <row r="957" spans="9:17" ht="19.649999999999999" customHeight="1" x14ac:dyDescent="0.3">
      <c r="I957" s="42"/>
      <c r="J957" s="42"/>
      <c r="K957" s="42"/>
      <c r="L957" s="42"/>
      <c r="M957" s="42"/>
      <c r="N957" s="42"/>
      <c r="O957" s="42"/>
      <c r="P957" s="42"/>
      <c r="Q957" s="42"/>
    </row>
    <row r="958" spans="9:17" ht="19.649999999999999" customHeight="1" x14ac:dyDescent="0.3">
      <c r="I958" s="42"/>
      <c r="J958" s="42"/>
      <c r="K958" s="42"/>
      <c r="L958" s="42"/>
      <c r="M958" s="42"/>
      <c r="N958" s="42"/>
      <c r="O958" s="42"/>
      <c r="P958" s="42"/>
      <c r="Q958" s="42"/>
    </row>
    <row r="959" spans="9:17" ht="19.649999999999999" customHeight="1" x14ac:dyDescent="0.3">
      <c r="I959" s="42"/>
      <c r="J959" s="42"/>
      <c r="K959" s="42"/>
      <c r="L959" s="42"/>
      <c r="M959" s="42"/>
      <c r="N959" s="42"/>
      <c r="O959" s="42"/>
      <c r="P959" s="42"/>
      <c r="Q959" s="42"/>
    </row>
    <row r="960" spans="9:17" ht="19.649999999999999" customHeight="1" x14ac:dyDescent="0.3">
      <c r="I960" s="42"/>
      <c r="J960" s="42"/>
      <c r="K960" s="42"/>
      <c r="L960" s="42"/>
      <c r="M960" s="42"/>
      <c r="N960" s="42"/>
      <c r="O960" s="42"/>
      <c r="P960" s="42"/>
      <c r="Q960" s="42"/>
    </row>
    <row r="961" spans="9:17" ht="19.649999999999999" customHeight="1" x14ac:dyDescent="0.3">
      <c r="I961" s="42"/>
      <c r="J961" s="42"/>
      <c r="K961" s="42"/>
      <c r="L961" s="42"/>
      <c r="M961" s="42"/>
      <c r="N961" s="42"/>
      <c r="O961" s="42"/>
      <c r="P961" s="42"/>
      <c r="Q961" s="42"/>
    </row>
    <row r="962" spans="9:17" ht="19.649999999999999" customHeight="1" x14ac:dyDescent="0.3">
      <c r="I962" s="42"/>
      <c r="J962" s="42"/>
      <c r="K962" s="42"/>
      <c r="L962" s="42"/>
      <c r="M962" s="42"/>
      <c r="N962" s="42"/>
      <c r="O962" s="42"/>
      <c r="P962" s="42"/>
      <c r="Q962" s="42"/>
    </row>
    <row r="963" spans="9:17" ht="19.649999999999999" customHeight="1" x14ac:dyDescent="0.3">
      <c r="I963" s="42"/>
      <c r="J963" s="42"/>
      <c r="K963" s="42"/>
      <c r="L963" s="42"/>
      <c r="M963" s="42"/>
      <c r="N963" s="42"/>
      <c r="O963" s="42"/>
      <c r="P963" s="42"/>
      <c r="Q963" s="42"/>
    </row>
    <row r="964" spans="9:17" ht="19.649999999999999" customHeight="1" x14ac:dyDescent="0.3">
      <c r="I964" s="42"/>
      <c r="J964" s="42"/>
      <c r="K964" s="42"/>
      <c r="L964" s="42"/>
      <c r="M964" s="42"/>
      <c r="N964" s="42"/>
      <c r="O964" s="42"/>
      <c r="P964" s="42"/>
      <c r="Q964" s="42"/>
    </row>
    <row r="965" spans="9:17" ht="19.649999999999999" customHeight="1" x14ac:dyDescent="0.3">
      <c r="I965" s="42"/>
      <c r="J965" s="42"/>
      <c r="K965" s="42"/>
      <c r="L965" s="42"/>
      <c r="M965" s="42"/>
      <c r="N965" s="42"/>
      <c r="O965" s="42"/>
      <c r="P965" s="42"/>
      <c r="Q965" s="42"/>
    </row>
    <row r="966" spans="9:17" ht="19.649999999999999" customHeight="1" x14ac:dyDescent="0.3">
      <c r="I966" s="42"/>
      <c r="J966" s="42"/>
      <c r="K966" s="42"/>
      <c r="L966" s="42"/>
      <c r="M966" s="42"/>
      <c r="N966" s="42"/>
      <c r="O966" s="42"/>
      <c r="P966" s="42"/>
      <c r="Q966" s="42"/>
    </row>
    <row r="967" spans="9:17" ht="19.649999999999999" customHeight="1" x14ac:dyDescent="0.3">
      <c r="I967" s="42"/>
      <c r="J967" s="42"/>
      <c r="K967" s="42"/>
      <c r="L967" s="42"/>
      <c r="M967" s="42"/>
      <c r="N967" s="42"/>
      <c r="O967" s="42"/>
      <c r="P967" s="42"/>
      <c r="Q967" s="42"/>
    </row>
    <row r="968" spans="9:17" ht="19.649999999999999" customHeight="1" x14ac:dyDescent="0.3">
      <c r="I968" s="42"/>
      <c r="J968" s="42"/>
      <c r="K968" s="42"/>
      <c r="L968" s="42"/>
      <c r="M968" s="42"/>
      <c r="N968" s="42"/>
      <c r="O968" s="42"/>
      <c r="P968" s="42"/>
      <c r="Q968" s="42"/>
    </row>
    <row r="969" spans="9:17" ht="19.649999999999999" customHeight="1" x14ac:dyDescent="0.3">
      <c r="I969" s="42"/>
      <c r="J969" s="42"/>
      <c r="K969" s="42"/>
      <c r="L969" s="42"/>
      <c r="M969" s="42"/>
      <c r="N969" s="42"/>
      <c r="O969" s="42"/>
      <c r="P969" s="42"/>
      <c r="Q969" s="42"/>
    </row>
    <row r="970" spans="9:17" ht="19.649999999999999" customHeight="1" x14ac:dyDescent="0.3">
      <c r="I970" s="42"/>
      <c r="J970" s="42"/>
      <c r="K970" s="42"/>
      <c r="L970" s="42"/>
      <c r="M970" s="42"/>
      <c r="N970" s="42"/>
      <c r="O970" s="42"/>
      <c r="P970" s="42"/>
      <c r="Q970" s="42"/>
    </row>
    <row r="971" spans="9:17" ht="19.649999999999999" customHeight="1" x14ac:dyDescent="0.3">
      <c r="I971" s="42"/>
      <c r="J971" s="42"/>
      <c r="K971" s="42"/>
      <c r="L971" s="42"/>
      <c r="M971" s="42"/>
      <c r="N971" s="42"/>
      <c r="O971" s="42"/>
      <c r="P971" s="42"/>
      <c r="Q971" s="42"/>
    </row>
    <row r="972" spans="9:17" ht="19.649999999999999" customHeight="1" x14ac:dyDescent="0.3">
      <c r="I972" s="42"/>
      <c r="J972" s="42"/>
      <c r="K972" s="42"/>
      <c r="L972" s="42"/>
      <c r="M972" s="42"/>
      <c r="N972" s="42"/>
      <c r="O972" s="42"/>
      <c r="P972" s="42"/>
      <c r="Q972" s="42"/>
    </row>
    <row r="973" spans="9:17" ht="19.649999999999999" customHeight="1" x14ac:dyDescent="0.3">
      <c r="I973" s="42"/>
      <c r="J973" s="42"/>
      <c r="K973" s="42"/>
      <c r="L973" s="42"/>
      <c r="M973" s="42"/>
      <c r="N973" s="42"/>
      <c r="O973" s="42"/>
      <c r="P973" s="42"/>
      <c r="Q973" s="42"/>
    </row>
    <row r="974" spans="9:17" ht="19.649999999999999" customHeight="1" x14ac:dyDescent="0.3">
      <c r="I974" s="42"/>
      <c r="J974" s="42"/>
      <c r="K974" s="42"/>
      <c r="L974" s="42"/>
      <c r="M974" s="42"/>
      <c r="N974" s="42"/>
      <c r="O974" s="42"/>
      <c r="P974" s="42"/>
      <c r="Q974" s="42"/>
    </row>
    <row r="975" spans="9:17" ht="19.649999999999999" customHeight="1" x14ac:dyDescent="0.3">
      <c r="I975" s="42"/>
      <c r="J975" s="42"/>
      <c r="K975" s="42"/>
      <c r="L975" s="42"/>
      <c r="M975" s="42"/>
      <c r="N975" s="42"/>
      <c r="O975" s="42"/>
      <c r="P975" s="42"/>
      <c r="Q975" s="42"/>
    </row>
    <row r="976" spans="9:17" ht="19.649999999999999" customHeight="1" x14ac:dyDescent="0.3">
      <c r="I976" s="42"/>
      <c r="J976" s="42"/>
      <c r="K976" s="42"/>
      <c r="L976" s="42"/>
      <c r="M976" s="42"/>
      <c r="N976" s="42"/>
      <c r="O976" s="42"/>
      <c r="P976" s="42"/>
      <c r="Q976" s="42"/>
    </row>
    <row r="977" spans="9:17" ht="19.649999999999999" customHeight="1" x14ac:dyDescent="0.3">
      <c r="I977" s="42"/>
      <c r="J977" s="42"/>
      <c r="K977" s="42"/>
      <c r="L977" s="42"/>
      <c r="M977" s="42"/>
      <c r="N977" s="42"/>
      <c r="O977" s="42"/>
      <c r="P977" s="42"/>
      <c r="Q977" s="42"/>
    </row>
    <row r="978" spans="9:17" ht="19.649999999999999" customHeight="1" x14ac:dyDescent="0.3">
      <c r="I978" s="42"/>
      <c r="J978" s="42"/>
      <c r="K978" s="42"/>
      <c r="L978" s="42"/>
      <c r="M978" s="42"/>
      <c r="N978" s="42"/>
      <c r="O978" s="42"/>
      <c r="P978" s="42"/>
      <c r="Q978" s="42"/>
    </row>
    <row r="979" spans="9:17" ht="19.649999999999999" customHeight="1" x14ac:dyDescent="0.3">
      <c r="I979" s="42"/>
      <c r="J979" s="42"/>
      <c r="K979" s="42"/>
      <c r="L979" s="42"/>
      <c r="M979" s="42"/>
      <c r="N979" s="42"/>
      <c r="O979" s="42"/>
      <c r="P979" s="42"/>
      <c r="Q979" s="42"/>
    </row>
    <row r="980" spans="9:17" ht="19.649999999999999" customHeight="1" x14ac:dyDescent="0.3">
      <c r="I980" s="42"/>
      <c r="J980" s="42"/>
      <c r="K980" s="42"/>
      <c r="L980" s="42"/>
      <c r="M980" s="42"/>
      <c r="N980" s="42"/>
      <c r="O980" s="42"/>
      <c r="P980" s="42"/>
      <c r="Q980" s="42"/>
    </row>
    <row r="981" spans="9:17" ht="19.649999999999999" customHeight="1" x14ac:dyDescent="0.3">
      <c r="I981" s="42"/>
      <c r="J981" s="42"/>
      <c r="K981" s="42"/>
      <c r="L981" s="42"/>
      <c r="M981" s="42"/>
      <c r="N981" s="42"/>
      <c r="O981" s="42"/>
      <c r="P981" s="42"/>
      <c r="Q981" s="42"/>
    </row>
    <row r="982" spans="9:17" ht="19.649999999999999" customHeight="1" x14ac:dyDescent="0.3">
      <c r="I982" s="42"/>
      <c r="J982" s="42"/>
      <c r="K982" s="42"/>
      <c r="L982" s="42"/>
      <c r="M982" s="42"/>
      <c r="N982" s="42"/>
      <c r="O982" s="42"/>
      <c r="P982" s="42"/>
      <c r="Q982" s="42"/>
    </row>
    <row r="983" spans="9:17" ht="19.649999999999999" customHeight="1" x14ac:dyDescent="0.3">
      <c r="I983" s="42"/>
      <c r="J983" s="42"/>
      <c r="K983" s="42"/>
      <c r="L983" s="42"/>
      <c r="M983" s="42"/>
      <c r="N983" s="42"/>
      <c r="O983" s="42"/>
      <c r="P983" s="42"/>
      <c r="Q983" s="42"/>
    </row>
    <row r="984" spans="9:17" ht="19.649999999999999" customHeight="1" x14ac:dyDescent="0.3">
      <c r="I984" s="42"/>
      <c r="J984" s="42"/>
      <c r="K984" s="42"/>
      <c r="L984" s="42"/>
      <c r="M984" s="42"/>
      <c r="N984" s="42"/>
      <c r="O984" s="42"/>
      <c r="P984" s="42"/>
      <c r="Q984" s="42"/>
    </row>
    <row r="985" spans="9:17" ht="19.649999999999999" customHeight="1" x14ac:dyDescent="0.3">
      <c r="I985" s="42"/>
      <c r="J985" s="42"/>
      <c r="K985" s="42"/>
      <c r="L985" s="42"/>
      <c r="M985" s="42"/>
      <c r="N985" s="42"/>
      <c r="O985" s="42"/>
      <c r="P985" s="42"/>
      <c r="Q985" s="42"/>
    </row>
    <row r="986" spans="9:17" ht="19.649999999999999" customHeight="1" x14ac:dyDescent="0.3">
      <c r="I986" s="42"/>
      <c r="J986" s="42"/>
      <c r="K986" s="42"/>
      <c r="L986" s="42"/>
      <c r="M986" s="42"/>
      <c r="N986" s="42"/>
      <c r="O986" s="42"/>
      <c r="P986" s="42"/>
      <c r="Q986" s="42"/>
    </row>
    <row r="987" spans="9:17" ht="19.649999999999999" customHeight="1" x14ac:dyDescent="0.3">
      <c r="I987" s="42"/>
      <c r="J987" s="42"/>
      <c r="K987" s="42"/>
      <c r="L987" s="42"/>
      <c r="M987" s="42"/>
      <c r="N987" s="42"/>
      <c r="O987" s="42"/>
      <c r="P987" s="42"/>
      <c r="Q987" s="42"/>
    </row>
    <row r="988" spans="9:17" ht="19.649999999999999" customHeight="1" x14ac:dyDescent="0.3">
      <c r="I988" s="42"/>
      <c r="J988" s="42"/>
      <c r="K988" s="42"/>
      <c r="L988" s="42"/>
      <c r="M988" s="42"/>
      <c r="N988" s="42"/>
      <c r="O988" s="42"/>
      <c r="P988" s="42"/>
      <c r="Q988" s="42"/>
    </row>
    <row r="989" spans="9:17" ht="19.649999999999999" customHeight="1" x14ac:dyDescent="0.3">
      <c r="I989" s="42"/>
      <c r="J989" s="42"/>
      <c r="K989" s="42"/>
      <c r="L989" s="42"/>
      <c r="M989" s="42"/>
      <c r="N989" s="42"/>
      <c r="O989" s="42"/>
      <c r="P989" s="42"/>
      <c r="Q989" s="42"/>
    </row>
    <row r="990" spans="9:17" ht="19.649999999999999" customHeight="1" x14ac:dyDescent="0.3">
      <c r="I990" s="42"/>
      <c r="J990" s="42"/>
      <c r="K990" s="42"/>
      <c r="L990" s="42"/>
      <c r="M990" s="42"/>
      <c r="N990" s="42"/>
      <c r="O990" s="42"/>
      <c r="P990" s="42"/>
      <c r="Q990" s="42"/>
    </row>
    <row r="991" spans="9:17" ht="19.649999999999999" customHeight="1" x14ac:dyDescent="0.3">
      <c r="I991" s="42"/>
      <c r="J991" s="42"/>
      <c r="K991" s="42"/>
      <c r="L991" s="42"/>
      <c r="M991" s="42"/>
      <c r="N991" s="42"/>
      <c r="O991" s="42"/>
      <c r="P991" s="42"/>
      <c r="Q991" s="42"/>
    </row>
    <row r="992" spans="9:17" ht="19.649999999999999" customHeight="1" x14ac:dyDescent="0.3">
      <c r="I992" s="42"/>
      <c r="J992" s="42"/>
      <c r="K992" s="42"/>
      <c r="L992" s="42"/>
      <c r="M992" s="42"/>
      <c r="N992" s="42"/>
      <c r="O992" s="42"/>
      <c r="P992" s="42"/>
      <c r="Q992" s="42"/>
    </row>
    <row r="993" spans="9:17" ht="19.649999999999999" customHeight="1" x14ac:dyDescent="0.3">
      <c r="I993" s="42"/>
      <c r="J993" s="42"/>
      <c r="K993" s="42"/>
      <c r="L993" s="42"/>
      <c r="M993" s="42"/>
      <c r="N993" s="42"/>
      <c r="O993" s="42"/>
      <c r="P993" s="42"/>
      <c r="Q993" s="42"/>
    </row>
    <row r="994" spans="9:17" ht="19.649999999999999" customHeight="1" x14ac:dyDescent="0.3">
      <c r="I994" s="42"/>
      <c r="J994" s="42"/>
      <c r="K994" s="42"/>
      <c r="L994" s="42"/>
      <c r="M994" s="42"/>
      <c r="N994" s="42"/>
      <c r="O994" s="42"/>
      <c r="P994" s="42"/>
      <c r="Q994" s="42"/>
    </row>
    <row r="995" spans="9:17" ht="19.649999999999999" customHeight="1" x14ac:dyDescent="0.3">
      <c r="I995" s="42"/>
      <c r="J995" s="42"/>
      <c r="K995" s="42"/>
      <c r="L995" s="42"/>
      <c r="M995" s="42"/>
      <c r="N995" s="42"/>
      <c r="O995" s="42"/>
      <c r="P995" s="42"/>
      <c r="Q995" s="42"/>
    </row>
    <row r="996" spans="9:17" ht="19.649999999999999" customHeight="1" x14ac:dyDescent="0.3">
      <c r="I996" s="42"/>
      <c r="J996" s="42"/>
      <c r="K996" s="42"/>
      <c r="L996" s="42"/>
      <c r="M996" s="42"/>
      <c r="N996" s="42"/>
      <c r="O996" s="42"/>
      <c r="P996" s="42"/>
      <c r="Q996" s="42"/>
    </row>
    <row r="997" spans="9:17" ht="19.649999999999999" customHeight="1" x14ac:dyDescent="0.3">
      <c r="I997" s="42"/>
      <c r="J997" s="42"/>
      <c r="K997" s="42"/>
      <c r="L997" s="42"/>
      <c r="M997" s="42"/>
      <c r="N997" s="42"/>
      <c r="O997" s="42"/>
      <c r="P997" s="42"/>
      <c r="Q997" s="42"/>
    </row>
    <row r="998" spans="9:17" ht="19.649999999999999" customHeight="1" x14ac:dyDescent="0.3">
      <c r="I998" s="42"/>
      <c r="J998" s="42"/>
      <c r="K998" s="42"/>
      <c r="L998" s="42"/>
      <c r="M998" s="42"/>
      <c r="N998" s="42"/>
      <c r="O998" s="42"/>
      <c r="P998" s="42"/>
      <c r="Q998" s="42"/>
    </row>
    <row r="999" spans="9:17" ht="19.649999999999999" customHeight="1" x14ac:dyDescent="0.3">
      <c r="I999" s="42"/>
      <c r="J999" s="42"/>
      <c r="K999" s="42"/>
      <c r="L999" s="42"/>
      <c r="M999" s="42"/>
      <c r="N999" s="42"/>
      <c r="O999" s="42"/>
      <c r="P999" s="42"/>
      <c r="Q999" s="42"/>
    </row>
    <row r="1000" spans="9:17" ht="19.649999999999999" customHeight="1" x14ac:dyDescent="0.3">
      <c r="I1000" s="42"/>
      <c r="J1000" s="42"/>
      <c r="K1000" s="42"/>
      <c r="L1000" s="42"/>
      <c r="M1000" s="42"/>
      <c r="N1000" s="42"/>
      <c r="O1000" s="42"/>
      <c r="P1000" s="42"/>
      <c r="Q1000" s="42"/>
    </row>
    <row r="1001" spans="9:17" ht="19.649999999999999" customHeight="1" x14ac:dyDescent="0.3">
      <c r="I1001" s="42"/>
      <c r="J1001" s="42"/>
      <c r="K1001" s="42"/>
      <c r="L1001" s="42"/>
      <c r="M1001" s="42"/>
      <c r="N1001" s="42"/>
      <c r="O1001" s="42"/>
      <c r="P1001" s="42"/>
      <c r="Q1001" s="42"/>
    </row>
    <row r="1002" spans="9:17" ht="19.649999999999999" customHeight="1" x14ac:dyDescent="0.3">
      <c r="I1002" s="42"/>
      <c r="J1002" s="42"/>
      <c r="K1002" s="42"/>
      <c r="L1002" s="42"/>
      <c r="M1002" s="42"/>
      <c r="N1002" s="42"/>
      <c r="O1002" s="42"/>
      <c r="P1002" s="42"/>
      <c r="Q1002" s="42"/>
    </row>
    <row r="1003" spans="9:17" ht="19.649999999999999" customHeight="1" x14ac:dyDescent="0.3">
      <c r="I1003" s="42"/>
      <c r="J1003" s="42"/>
      <c r="K1003" s="42"/>
      <c r="L1003" s="42"/>
      <c r="M1003" s="42"/>
      <c r="N1003" s="42"/>
      <c r="O1003" s="42"/>
      <c r="P1003" s="42"/>
      <c r="Q1003" s="42"/>
    </row>
    <row r="1004" spans="9:17" ht="19.649999999999999" customHeight="1" x14ac:dyDescent="0.3">
      <c r="I1004" s="42"/>
      <c r="J1004" s="42"/>
      <c r="K1004" s="42"/>
      <c r="L1004" s="42"/>
      <c r="M1004" s="42"/>
      <c r="N1004" s="42"/>
      <c r="O1004" s="42"/>
      <c r="P1004" s="42"/>
      <c r="Q1004" s="42"/>
    </row>
    <row r="1005" spans="9:17" ht="19.649999999999999" customHeight="1" x14ac:dyDescent="0.3">
      <c r="I1005" s="42"/>
      <c r="J1005" s="42"/>
      <c r="K1005" s="42"/>
      <c r="L1005" s="42"/>
      <c r="M1005" s="42"/>
      <c r="N1005" s="42"/>
      <c r="O1005" s="42"/>
      <c r="P1005" s="42"/>
      <c r="Q1005" s="42"/>
    </row>
    <row r="1006" spans="9:17" ht="19.649999999999999" customHeight="1" x14ac:dyDescent="0.3">
      <c r="I1006" s="42"/>
      <c r="J1006" s="42"/>
      <c r="K1006" s="42"/>
      <c r="L1006" s="42"/>
      <c r="M1006" s="42"/>
      <c r="N1006" s="42"/>
      <c r="O1006" s="42"/>
      <c r="P1006" s="42"/>
      <c r="Q1006" s="42"/>
    </row>
    <row r="1007" spans="9:17" ht="19.649999999999999" customHeight="1" x14ac:dyDescent="0.3">
      <c r="I1007" s="42"/>
      <c r="J1007" s="42"/>
      <c r="K1007" s="42"/>
      <c r="L1007" s="42"/>
      <c r="M1007" s="42"/>
      <c r="N1007" s="42"/>
      <c r="O1007" s="42"/>
      <c r="P1007" s="42"/>
      <c r="Q1007" s="42"/>
    </row>
  </sheetData>
  <phoneticPr fontId="41" type="noConversion"/>
  <conditionalFormatting sqref="C1:C1048576">
    <cfRule type="expression" dxfId="42" priority="1">
      <formula>RIGHT(INDIRECT("E"&amp;ROW()))="?"</formula>
    </cfRule>
    <cfRule type="expression" dxfId="41" priority="2">
      <formula>INDIRECT("G"&amp;ROW())&lt;0</formula>
    </cfRule>
    <cfRule type="expression" dxfId="40" priority="3">
      <formula>INDIRECT("G"&amp;ROW())=0</formula>
    </cfRule>
    <cfRule type="expression" dxfId="39" priority="4">
      <formula>INDIRECT("G"&amp;ROW())=1</formula>
    </cfRule>
    <cfRule type="expression" dxfId="38" priority="5">
      <formula>INDIRECT("G"&amp;ROW())=2</formula>
    </cfRule>
  </conditionalFormatting>
  <pageMargins left="0.7" right="0.7" top="0.75" bottom="0.75" header="0" footer="0"/>
  <pageSetup orientation="portrait" r:id="rId1"/>
  <ignoredErrors>
    <ignoredError sqref="F4:F13 F14:F2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100" r:id="rId4" name="Check Box 76">
              <controlPr defaultSize="0" autoFill="0" autoLine="0" autoPict="0">
                <anchor>
                  <from>
                    <xdr:col>14</xdr:col>
                    <xdr:colOff>274320</xdr:colOff>
                    <xdr:row>8</xdr:row>
                    <xdr:rowOff>76200</xdr:rowOff>
                  </from>
                  <to>
                    <xdr:col>14</xdr:col>
                    <xdr:colOff>556260</xdr:colOff>
                    <xdr:row>9</xdr:row>
                    <xdr:rowOff>99060</xdr:rowOff>
                  </to>
                </anchor>
              </controlPr>
            </control>
          </mc:Choice>
        </mc:AlternateContent>
      </controls>
    </mc:Choice>
  </mc:AlternateContent>
  <tableParts count="1">
    <tablePart r:id="rId5"/>
  </tableParts>
  <extLst>
    <ext xmlns:x14="http://schemas.microsoft.com/office/spreadsheetml/2009/9/main" uri="{A8765BA9-456A-4dab-B4F3-ACF838C121DE}">
      <x14:slicerList>
        <x14:slicer r:id="rId6"/>
      </x14:slicerList>
    </ext>
    <ext xmlns:x15="http://schemas.microsoft.com/office/spreadsheetml/2010/11/main" uri="{3A4CF648-6AED-40f4-86FF-DC5316D8AED3}">
      <x14:slicerList xmlns:x14="http://schemas.microsoft.com/office/spreadsheetml/2009/9/main">
        <x14:slicer r:id="rId7"/>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1084F-1854-4B6A-8BA4-4C9686DEFA2A}">
  <sheetPr codeName="Sheet2">
    <tabColor rgb="FFFFC000"/>
  </sheetPr>
  <dimension ref="A1:W28"/>
  <sheetViews>
    <sheetView showGridLines="0" zoomScale="90" zoomScaleNormal="90" workbookViewId="0"/>
  </sheetViews>
  <sheetFormatPr defaultColWidth="6.33203125" defaultRowHeight="14.4" x14ac:dyDescent="0.3"/>
  <cols>
    <col min="1" max="1" width="10.5546875" style="2" customWidth="1"/>
    <col min="2" max="2" width="32.5546875" style="2" customWidth="1"/>
    <col min="3" max="3" width="8.88671875" style="2" customWidth="1"/>
    <col min="4" max="4" width="9" style="2" customWidth="1"/>
    <col min="5" max="5" width="7.77734375" style="2" customWidth="1"/>
    <col min="6" max="6" width="9.33203125" style="2" customWidth="1"/>
    <col min="7" max="7" width="9.44140625" customWidth="1"/>
    <col min="8" max="8" width="28.5546875" style="2" bestFit="1" customWidth="1"/>
    <col min="9" max="9" width="7" style="2" bestFit="1" customWidth="1"/>
    <col min="10" max="22" width="7.33203125" style="2" customWidth="1"/>
    <col min="23" max="23" width="10.44140625" style="2" customWidth="1"/>
    <col min="24" max="24" width="10.109375" style="2" bestFit="1" customWidth="1"/>
    <col min="25" max="16384" width="6.33203125" style="2"/>
  </cols>
  <sheetData>
    <row r="1" spans="1:23" ht="17.399999999999999" x14ac:dyDescent="0.3">
      <c r="A1" s="69" t="s">
        <v>12</v>
      </c>
      <c r="B1" s="69" t="s">
        <v>40</v>
      </c>
      <c r="C1" s="69" t="s">
        <v>41</v>
      </c>
      <c r="D1" s="69" t="s">
        <v>42</v>
      </c>
      <c r="E1" s="69" t="s">
        <v>43</v>
      </c>
      <c r="F1" s="69" t="s">
        <v>44</v>
      </c>
      <c r="G1" s="137"/>
      <c r="H1" s="138"/>
      <c r="I1" s="97">
        <f ca="1">TODAY()-(WEEKDAY(TODAY(),2))+1</f>
        <v>45306</v>
      </c>
      <c r="J1" s="97">
        <f ca="1">I1+1</f>
        <v>45307</v>
      </c>
      <c r="K1" s="97">
        <f t="shared" ref="K1:V1" ca="1" si="0">J1+1</f>
        <v>45308</v>
      </c>
      <c r="L1" s="97">
        <f t="shared" ca="1" si="0"/>
        <v>45309</v>
      </c>
      <c r="M1" s="97">
        <f t="shared" ca="1" si="0"/>
        <v>45310</v>
      </c>
      <c r="N1" s="97">
        <f t="shared" ca="1" si="0"/>
        <v>45311</v>
      </c>
      <c r="O1" s="97">
        <f t="shared" ca="1" si="0"/>
        <v>45312</v>
      </c>
      <c r="P1" s="98">
        <f t="shared" ca="1" si="0"/>
        <v>45313</v>
      </c>
      <c r="Q1" s="97">
        <f t="shared" ca="1" si="0"/>
        <v>45314</v>
      </c>
      <c r="R1" s="97">
        <f t="shared" ca="1" si="0"/>
        <v>45315</v>
      </c>
      <c r="S1" s="97">
        <f t="shared" ca="1" si="0"/>
        <v>45316</v>
      </c>
      <c r="T1" s="97">
        <f t="shared" ca="1" si="0"/>
        <v>45317</v>
      </c>
      <c r="U1" s="97">
        <f t="shared" ca="1" si="0"/>
        <v>45318</v>
      </c>
      <c r="V1" s="99">
        <f t="shared" ca="1" si="0"/>
        <v>45319</v>
      </c>
      <c r="W1" s="118" t="s">
        <v>39</v>
      </c>
    </row>
    <row r="2" spans="1:23" ht="19.649999999999999" customHeight="1" x14ac:dyDescent="0.3">
      <c r="A2" s="96" t="s">
        <v>45</v>
      </c>
      <c r="B2" s="96" t="s">
        <v>83</v>
      </c>
      <c r="C2" s="38">
        <f ca="1">TODAY()-3</f>
        <v>45308</v>
      </c>
      <c r="D2" s="135">
        <f ca="1">TODAY()+3</f>
        <v>45314</v>
      </c>
      <c r="E2" s="38">
        <v>45005</v>
      </c>
      <c r="F2" s="37" t="str">
        <f ca="1">IF(OR(Table1[[#This Row],[Start]]="",Table1[[#This Row],[Finish]]=""),"",Table1[[#This Row],[Finish]]-Table1[[#This Row],[Start]]+1&amp;IF(Table1[[#This Row],[Finish]]-Table1[[#This Row],[Start]]+1&gt;2," days"," day"))</f>
        <v>7 days</v>
      </c>
      <c r="G2" s="100" t="str">
        <f>IF(A2&lt;&gt;"",Table1[[#This Row],[Type]],"")</f>
        <v>COSC 361</v>
      </c>
      <c r="H2" s="106" t="str">
        <f>IF(B2&lt;&gt;"",Table1[[#This Row],[Assignments]],"")</f>
        <v>Reading OSTEP Chapter 27</v>
      </c>
      <c r="I2" s="102"/>
      <c r="J2" s="102"/>
      <c r="K2" s="102"/>
      <c r="L2" s="102"/>
      <c r="M2" s="102"/>
      <c r="N2" s="102"/>
      <c r="O2" s="102"/>
      <c r="P2" s="103"/>
      <c r="Q2" s="102"/>
      <c r="R2" s="102"/>
      <c r="S2" s="102"/>
      <c r="T2" s="102"/>
      <c r="U2" s="102"/>
      <c r="V2" s="104"/>
      <c r="W2" s="112" t="str" cm="1">
        <f t="array" ref="W2:W7">_xlfn.UNIQUE(_xlfn._xlws.SORT(Table1[Type]))</f>
        <v>COSC 361</v>
      </c>
    </row>
    <row r="3" spans="1:23" ht="19.649999999999999" customHeight="1" x14ac:dyDescent="0.3">
      <c r="A3" s="96" t="s">
        <v>47</v>
      </c>
      <c r="B3" s="111" t="s">
        <v>87</v>
      </c>
      <c r="C3" s="38">
        <f ca="1">TODAY()-2</f>
        <v>45309</v>
      </c>
      <c r="D3" s="135">
        <f ca="1">TODAY()+4</f>
        <v>45315</v>
      </c>
      <c r="E3" s="38">
        <v>45005</v>
      </c>
      <c r="F3" s="37" t="str">
        <f ca="1">IF(OR(Table1[[#This Row],[Start]]="",Table1[[#This Row],[Finish]]=""),"",Table1[[#This Row],[Finish]]-Table1[[#This Row],[Start]]+1&amp;IF(Table1[[#This Row],[Finish]]-Table1[[#This Row],[Start]]+1&gt;2," days"," day"))</f>
        <v>7 days</v>
      </c>
      <c r="G3" s="100" t="str">
        <f>IF(A3&lt;&gt;"",Table1[[#This Row],[Type]],"")</f>
        <v>COSC 366</v>
      </c>
      <c r="H3" s="106" t="str">
        <f>IF(B3&lt;&gt;"",Table1[[#This Row],[Assignments]],"")</f>
        <v>Reading Assignment</v>
      </c>
      <c r="I3" s="102"/>
      <c r="J3" s="102"/>
      <c r="K3" s="102"/>
      <c r="L3" s="102"/>
      <c r="M3" s="102"/>
      <c r="N3" s="102"/>
      <c r="O3" s="102"/>
      <c r="P3" s="103"/>
      <c r="Q3" s="102"/>
      <c r="R3" s="102"/>
      <c r="S3" s="102"/>
      <c r="T3" s="102"/>
      <c r="U3" s="102"/>
      <c r="V3" s="104"/>
      <c r="W3" s="113" t="str">
        <v>COSC 365</v>
      </c>
    </row>
    <row r="4" spans="1:23" ht="19.649999999999999" customHeight="1" x14ac:dyDescent="0.3">
      <c r="A4" s="136" t="s">
        <v>48</v>
      </c>
      <c r="B4" s="136" t="s">
        <v>110</v>
      </c>
      <c r="C4" s="38">
        <f ca="1">TODAY()-3</f>
        <v>45308</v>
      </c>
      <c r="D4" s="135">
        <f ca="1">TODAY()+1</f>
        <v>45312</v>
      </c>
      <c r="E4" s="38">
        <v>45006</v>
      </c>
      <c r="F4" s="37" t="str">
        <f ca="1">IF(OR(Table1[[#This Row],[Start]]="",Table1[[#This Row],[Finish]]=""),"",Table1[[#This Row],[Finish]]-Table1[[#This Row],[Start]]+1&amp;IF(Table1[[#This Row],[Finish]]-Table1[[#This Row],[Start]]+1&gt;2," days"," day"))</f>
        <v>5 days</v>
      </c>
      <c r="G4" s="100" t="str">
        <f>IF(A4&lt;&gt;"",Table1[[#This Row],[Type]],"")</f>
        <v>COSC 366</v>
      </c>
      <c r="H4" s="106" t="str">
        <f>IF(B4&lt;&gt;"",Table1[[#This Row],[Assignments]],"")</f>
        <v>Example Assignment</v>
      </c>
      <c r="I4" s="102"/>
      <c r="J4" s="102"/>
      <c r="K4" s="102"/>
      <c r="L4" s="102"/>
      <c r="M4" s="102"/>
      <c r="N4" s="102"/>
      <c r="O4" s="102"/>
      <c r="P4" s="103"/>
      <c r="Q4" s="102"/>
      <c r="R4" s="102"/>
      <c r="S4" s="102"/>
      <c r="T4" s="102"/>
      <c r="U4" s="102"/>
      <c r="V4" s="104"/>
      <c r="W4" s="114" t="str">
        <v>COSC 366</v>
      </c>
    </row>
    <row r="5" spans="1:23" ht="19.649999999999999" customHeight="1" x14ac:dyDescent="0.3">
      <c r="A5" s="107" t="s">
        <v>74</v>
      </c>
      <c r="B5" s="107" t="s">
        <v>84</v>
      </c>
      <c r="C5" s="38">
        <f ca="1">TODAY()-1</f>
        <v>45310</v>
      </c>
      <c r="D5" s="135">
        <f ca="1">TODAY()+7</f>
        <v>45318</v>
      </c>
      <c r="E5" s="38">
        <v>45006</v>
      </c>
      <c r="F5" s="37" t="str">
        <f ca="1">IF(OR(Table1[[#This Row],[Start]]="",Table1[[#This Row],[Finish]]=""),"",Table1[[#This Row],[Finish]]-Table1[[#This Row],[Start]]+1&amp;IF(Table1[[#This Row],[Finish]]-Table1[[#This Row],[Start]]+1&gt;2," days"," day"))</f>
        <v>9 days</v>
      </c>
      <c r="G5" s="100" t="str">
        <f>IF(A5&lt;&gt;"",Table1[[#This Row],[Type]],"")</f>
        <v>EF 142 TA</v>
      </c>
      <c r="H5" s="106" t="str">
        <f>IF(B5&lt;&gt;"",Table1[[#This Row],[Assignments]],"")</f>
        <v>Lab Preview</v>
      </c>
      <c r="I5" s="102"/>
      <c r="J5" s="102"/>
      <c r="K5" s="102"/>
      <c r="L5" s="102"/>
      <c r="M5" s="102"/>
      <c r="N5" s="102"/>
      <c r="O5" s="102"/>
      <c r="P5" s="103"/>
      <c r="Q5" s="102"/>
      <c r="R5" s="102"/>
      <c r="S5" s="102"/>
      <c r="T5" s="102"/>
      <c r="U5" s="102"/>
      <c r="V5" s="104"/>
      <c r="W5" s="115" t="str">
        <v>EF 142 TA</v>
      </c>
    </row>
    <row r="6" spans="1:23" ht="19.649999999999999" customHeight="1" x14ac:dyDescent="0.3">
      <c r="A6" s="107" t="s">
        <v>49</v>
      </c>
      <c r="B6" s="107" t="s">
        <v>85</v>
      </c>
      <c r="C6" s="38">
        <f ca="1">TODAY()-1</f>
        <v>45310</v>
      </c>
      <c r="D6" s="135">
        <f ca="1">TODAY()+3</f>
        <v>45314</v>
      </c>
      <c r="E6" s="81">
        <v>45007</v>
      </c>
      <c r="F6" s="37" t="str">
        <f ca="1">IF(OR(Table1[[#This Row],[Start]]="",Table1[[#This Row],[Finish]]=""),"",Table1[[#This Row],[Finish]]-Table1[[#This Row],[Start]]+1&amp;IF(Table1[[#This Row],[Finish]]-Table1[[#This Row],[Start]]+1&gt;2," days"," day"))</f>
        <v>5 days</v>
      </c>
      <c r="G6" s="100" t="str">
        <f>IF(A6&lt;&gt;"",Table1[[#This Row],[Type]],"")</f>
        <v>COSC 365</v>
      </c>
      <c r="H6" s="106" t="str">
        <f>IF(B6&lt;&gt;"",Table1[[#This Row],[Assignments]],"")</f>
        <v>Programming Assignment 2</v>
      </c>
      <c r="I6" s="102"/>
      <c r="J6" s="102"/>
      <c r="K6" s="102"/>
      <c r="L6" s="102"/>
      <c r="M6" s="102"/>
      <c r="N6" s="102"/>
      <c r="O6" s="102"/>
      <c r="P6" s="103"/>
      <c r="Q6" s="102"/>
      <c r="R6" s="102"/>
      <c r="S6" s="102"/>
      <c r="T6" s="102"/>
      <c r="U6" s="102"/>
      <c r="V6" s="104"/>
      <c r="W6" s="116" t="str">
        <v>NUTR 216</v>
      </c>
    </row>
    <row r="7" spans="1:23" ht="19.649999999999999" customHeight="1" x14ac:dyDescent="0.3">
      <c r="A7" s="82" t="s">
        <v>52</v>
      </c>
      <c r="B7" s="69" t="s">
        <v>86</v>
      </c>
      <c r="C7" s="38">
        <f ca="1">TODAY()</f>
        <v>45311</v>
      </c>
      <c r="D7" s="135">
        <f ca="1">TODAY()+8</f>
        <v>45319</v>
      </c>
      <c r="E7" s="38">
        <v>45011</v>
      </c>
      <c r="F7" s="37" t="str">
        <f ca="1">IF(OR(Table1[[#This Row],[Start]]="",Table1[[#This Row],[Finish]]=""),"",Table1[[#This Row],[Finish]]-Table1[[#This Row],[Start]]+1&amp;IF(Table1[[#This Row],[Finish]]-Table1[[#This Row],[Start]]+1&gt;2," days"," day"))</f>
        <v>9 days</v>
      </c>
      <c r="G7" s="100" t="str">
        <f>IF(A7&lt;&gt;"",Table1[[#This Row],[Type]],"")</f>
        <v>NUTR 216</v>
      </c>
      <c r="H7" s="101" t="str">
        <f>IF(B7&lt;&gt;"",Table1[[#This Row],[Assignments]],"")</f>
        <v>Food Presentation 2</v>
      </c>
      <c r="I7" s="102"/>
      <c r="J7" s="102"/>
      <c r="K7" s="102"/>
      <c r="L7" s="102"/>
      <c r="M7" s="102"/>
      <c r="N7" s="102"/>
      <c r="O7" s="102"/>
      <c r="P7" s="103"/>
      <c r="Q7" s="102"/>
      <c r="R7" s="102"/>
      <c r="S7" s="102"/>
      <c r="T7" s="102"/>
      <c r="U7" s="102"/>
      <c r="V7" s="104"/>
      <c r="W7" s="117">
        <v>0</v>
      </c>
    </row>
    <row r="8" spans="1:23" ht="19.649999999999999" customHeight="1" x14ac:dyDescent="0.3">
      <c r="A8" s="90"/>
      <c r="B8" s="105"/>
      <c r="C8" s="38"/>
      <c r="D8" s="38"/>
      <c r="E8" s="38"/>
      <c r="F8" s="37" t="str">
        <f>IF(OR(Table1[[#This Row],[Start]]="",Table1[[#This Row],[Finish]]=""),"",Table1[[#This Row],[Finish]]-Table1[[#This Row],[Start]]+1&amp;IF(Table1[[#This Row],[Finish]]-Table1[[#This Row],[Start]]+1&gt;2," days"," day"))</f>
        <v/>
      </c>
      <c r="G8" s="100" t="str">
        <f>IF(A8&lt;&gt;"",Table1[[#This Row],[Type]],"")</f>
        <v/>
      </c>
      <c r="H8" s="101" t="str">
        <f>IF(B8&lt;&gt;"",Table1[[#This Row],[Assignments]],"")</f>
        <v/>
      </c>
      <c r="I8" s="102"/>
      <c r="J8" s="102"/>
      <c r="K8" s="102"/>
      <c r="L8" s="102"/>
      <c r="M8" s="102"/>
      <c r="N8" s="102"/>
      <c r="O8" s="102"/>
      <c r="P8" s="103"/>
      <c r="Q8" s="102"/>
      <c r="R8" s="102"/>
      <c r="S8" s="102"/>
      <c r="T8" s="102"/>
      <c r="U8" s="102"/>
      <c r="V8" s="104"/>
      <c r="W8" s="7"/>
    </row>
    <row r="9" spans="1:23" ht="19.649999999999999" customHeight="1" x14ac:dyDescent="0.3">
      <c r="A9" s="70"/>
      <c r="B9" s="82"/>
      <c r="C9" s="38"/>
      <c r="D9" s="38"/>
      <c r="E9" s="38"/>
      <c r="F9" s="37" t="str">
        <f>IF(OR(Table1[[#This Row],[Start]]="",Table1[[#This Row],[Finish]]=""),"",Table1[[#This Row],[Finish]]-Table1[[#This Row],[Start]]+1&amp;IF(Table1[[#This Row],[Finish]]-Table1[[#This Row],[Start]]+1&gt;2," days"," day"))</f>
        <v/>
      </c>
      <c r="G9" s="100" t="str">
        <f>IF(A9&lt;&gt;"",Table1[[#This Row],[Type]],"")</f>
        <v/>
      </c>
      <c r="H9" s="101" t="str">
        <f>IF(B9&lt;&gt;"",Table1[[#This Row],[Assignments]],"")</f>
        <v/>
      </c>
      <c r="I9" s="102"/>
      <c r="J9" s="102"/>
      <c r="K9" s="102"/>
      <c r="L9" s="102"/>
      <c r="M9" s="102"/>
      <c r="N9" s="102"/>
      <c r="O9" s="102"/>
      <c r="P9" s="103"/>
      <c r="Q9" s="102"/>
      <c r="R9" s="102"/>
      <c r="S9" s="102"/>
      <c r="T9" s="102"/>
      <c r="U9" s="102"/>
      <c r="V9" s="104"/>
      <c r="W9" s="7"/>
    </row>
    <row r="10" spans="1:23" ht="19.649999999999999" customHeight="1" x14ac:dyDescent="0.3">
      <c r="A10" s="70"/>
      <c r="B10" s="82"/>
      <c r="C10" s="38"/>
      <c r="D10" s="38"/>
      <c r="E10" s="38"/>
      <c r="F10" s="37" t="str">
        <f>IF(OR(Table1[[#This Row],[Start]]="",Table1[[#This Row],[Finish]]=""),"",Table1[[#This Row],[Finish]]-Table1[[#This Row],[Start]]+1&amp;IF(Table1[[#This Row],[Finish]]-Table1[[#This Row],[Start]]+1&gt;2," days"," day"))</f>
        <v/>
      </c>
      <c r="G10" s="100" t="str">
        <f>IF(A10&lt;&gt;"",Table1[[#This Row],[Type]],"")</f>
        <v/>
      </c>
      <c r="H10" s="101" t="str">
        <f>IF(B10&lt;&gt;"",Table1[[#This Row],[Assignments]],"")</f>
        <v/>
      </c>
      <c r="I10" s="102"/>
      <c r="J10" s="102"/>
      <c r="K10" s="102"/>
      <c r="L10" s="102"/>
      <c r="M10" s="102"/>
      <c r="N10" s="102"/>
      <c r="O10" s="102"/>
      <c r="P10" s="103"/>
      <c r="Q10" s="102"/>
      <c r="R10" s="102"/>
      <c r="S10" s="102"/>
      <c r="T10" s="102"/>
      <c r="U10" s="102"/>
      <c r="V10" s="104"/>
      <c r="W10" s="7"/>
    </row>
    <row r="11" spans="1:23" ht="19.649999999999999" customHeight="1" x14ac:dyDescent="0.3">
      <c r="A11" s="71"/>
      <c r="B11" s="82"/>
      <c r="C11" s="38"/>
      <c r="D11" s="38"/>
      <c r="E11" s="38"/>
      <c r="F11" s="37" t="str">
        <f>IF(OR(Table1[[#This Row],[Start]]="",Table1[[#This Row],[Finish]]=""),"",Table1[[#This Row],[Finish]]-Table1[[#This Row],[Start]]+1&amp;IF(Table1[[#This Row],[Finish]]-Table1[[#This Row],[Start]]+1&gt;2," days"," day"))</f>
        <v/>
      </c>
      <c r="G11" s="100" t="str">
        <f>IF(A11&lt;&gt;"",Table1[[#This Row],[Type]],"")</f>
        <v/>
      </c>
      <c r="H11" s="101" t="str">
        <f>IF(B11&lt;&gt;"",Table1[[#This Row],[Assignments]],"")</f>
        <v/>
      </c>
      <c r="I11" s="102"/>
      <c r="J11" s="102"/>
      <c r="K11" s="102"/>
      <c r="L11" s="102"/>
      <c r="M11" s="102"/>
      <c r="N11" s="102"/>
      <c r="O11" s="102"/>
      <c r="P11" s="103"/>
      <c r="Q11" s="102"/>
      <c r="R11" s="102"/>
      <c r="S11" s="102"/>
      <c r="T11" s="102"/>
      <c r="U11" s="102"/>
      <c r="V11" s="104"/>
      <c r="W11" s="7"/>
    </row>
    <row r="12" spans="1:23" ht="19.649999999999999" customHeight="1" x14ac:dyDescent="0.3">
      <c r="A12" s="70"/>
      <c r="B12" s="82"/>
      <c r="C12" s="38"/>
      <c r="D12" s="38"/>
      <c r="E12" s="38"/>
      <c r="F12" s="37" t="str">
        <f>IF(OR(Table1[[#This Row],[Start]]="",Table1[[#This Row],[Finish]]=""),"",Table1[[#This Row],[Finish]]-Table1[[#This Row],[Start]]+1&amp;IF(Table1[[#This Row],[Finish]]-Table1[[#This Row],[Start]]+1&gt;2," days"," day"))</f>
        <v/>
      </c>
      <c r="G12" s="100" t="str">
        <f>IF(A12&lt;&gt;"",Table1[[#This Row],[Type]],"")</f>
        <v/>
      </c>
      <c r="H12" s="101" t="str">
        <f>IF(B12&lt;&gt;"",Table1[[#This Row],[Assignments]],"")</f>
        <v/>
      </c>
      <c r="I12" s="102"/>
      <c r="J12" s="102"/>
      <c r="K12" s="102"/>
      <c r="L12" s="102"/>
      <c r="M12" s="102"/>
      <c r="N12" s="102"/>
      <c r="O12" s="102"/>
      <c r="P12" s="103"/>
      <c r="Q12" s="102"/>
      <c r="R12" s="102"/>
      <c r="S12" s="102"/>
      <c r="T12" s="102"/>
      <c r="U12" s="102"/>
      <c r="V12" s="104"/>
      <c r="W12" s="7"/>
    </row>
    <row r="13" spans="1:23" ht="19.649999999999999" customHeight="1" x14ac:dyDescent="0.3">
      <c r="A13" s="70"/>
      <c r="B13" s="70"/>
      <c r="C13" s="38"/>
      <c r="D13" s="38"/>
      <c r="E13" s="38"/>
      <c r="F13" s="37" t="str">
        <f>IF(OR(Table1[[#This Row],[Start]]="",Table1[[#This Row],[Finish]]=""),"",Table1[[#This Row],[Finish]]-Table1[[#This Row],[Start]]+1&amp;IF(Table1[[#This Row],[Finish]]-Table1[[#This Row],[Start]]+1&gt;2," days"," day"))</f>
        <v/>
      </c>
      <c r="G13" s="100" t="str">
        <f>IF(A13&lt;&gt;"",Table1[[#This Row],[Type]],"")</f>
        <v/>
      </c>
      <c r="H13" s="101" t="str">
        <f>IF(B13&lt;&gt;"",Table1[[#This Row],[Assignments]],"")</f>
        <v/>
      </c>
      <c r="I13" s="102"/>
      <c r="J13" s="102"/>
      <c r="K13" s="102"/>
      <c r="L13" s="102"/>
      <c r="M13" s="102"/>
      <c r="N13" s="102"/>
      <c r="O13" s="102"/>
      <c r="P13" s="103"/>
      <c r="Q13" s="102"/>
      <c r="R13" s="102"/>
      <c r="S13" s="102"/>
      <c r="T13" s="102"/>
      <c r="U13" s="102"/>
      <c r="V13" s="104"/>
      <c r="W13" s="7"/>
    </row>
    <row r="14" spans="1:23" ht="19.649999999999999" customHeight="1" x14ac:dyDescent="0.3">
      <c r="A14" s="72"/>
      <c r="B14" s="72"/>
      <c r="C14" s="38"/>
      <c r="D14" s="38"/>
      <c r="E14" s="38"/>
      <c r="F14" s="37" t="str">
        <f>IF(OR(Table1[[#This Row],[Start]]="",Table1[[#This Row],[Finish]]=""),"",Table1[[#This Row],[Finish]]-Table1[[#This Row],[Start]]+1&amp;IF(Table1[[#This Row],[Finish]]-Table1[[#This Row],[Start]]+1&gt;2," days"," day"))</f>
        <v/>
      </c>
      <c r="G14" s="100" t="str">
        <f>IF(A14&lt;&gt;"",Table1[[#This Row],[Type]],"")</f>
        <v/>
      </c>
      <c r="H14" s="101" t="str">
        <f>IF(B14&lt;&gt;"",Table1[[#This Row],[Assignments]],"")</f>
        <v/>
      </c>
      <c r="I14" s="102"/>
      <c r="J14" s="102"/>
      <c r="K14" s="102"/>
      <c r="L14" s="102"/>
      <c r="M14" s="102"/>
      <c r="N14" s="102"/>
      <c r="O14" s="102"/>
      <c r="P14" s="103"/>
      <c r="Q14" s="102"/>
      <c r="R14" s="102"/>
      <c r="S14" s="102"/>
      <c r="T14" s="102"/>
      <c r="U14" s="102"/>
      <c r="V14" s="104"/>
      <c r="W14" s="7"/>
    </row>
    <row r="15" spans="1:23" ht="19.649999999999999" customHeight="1" x14ac:dyDescent="0.3">
      <c r="A15" s="70"/>
      <c r="B15" s="70"/>
      <c r="C15" s="38"/>
      <c r="D15" s="38"/>
      <c r="E15" s="38"/>
      <c r="F15" s="37" t="str">
        <f>IF(OR(Table1[[#This Row],[Start]]="",Table1[[#This Row],[Finish]]=""),"",Table1[[#This Row],[Finish]]-Table1[[#This Row],[Start]]+1&amp;IF(Table1[[#This Row],[Finish]]-Table1[[#This Row],[Start]]+1&gt;2," days"," day"))</f>
        <v/>
      </c>
      <c r="G15" s="100" t="str">
        <f>IF(A15&lt;&gt;"",Table1[[#This Row],[Type]],"")</f>
        <v/>
      </c>
      <c r="H15" s="101" t="str">
        <f>IF(B15&lt;&gt;"",Table1[[#This Row],[Assignments]],"")</f>
        <v/>
      </c>
      <c r="I15" s="102"/>
      <c r="J15" s="102"/>
      <c r="K15" s="102"/>
      <c r="L15" s="102"/>
      <c r="M15" s="102"/>
      <c r="N15" s="102"/>
      <c r="O15" s="102"/>
      <c r="P15" s="103"/>
      <c r="Q15" s="102"/>
      <c r="R15" s="102"/>
      <c r="S15" s="102"/>
      <c r="T15" s="102"/>
      <c r="U15" s="102"/>
      <c r="V15" s="104"/>
      <c r="W15" s="7"/>
    </row>
    <row r="16" spans="1:23" ht="19.649999999999999" customHeight="1" x14ac:dyDescent="0.3">
      <c r="A16" s="70"/>
      <c r="B16" s="70"/>
      <c r="C16" s="38"/>
      <c r="D16" s="38"/>
      <c r="E16" s="38"/>
      <c r="F16" s="37" t="str">
        <f>IF(OR(Table1[[#This Row],[Start]]="",Table1[[#This Row],[Finish]]=""),"",Table1[[#This Row],[Finish]]-Table1[[#This Row],[Start]]+1&amp;IF(Table1[[#This Row],[Finish]]-Table1[[#This Row],[Start]]+1&gt;2," days"," day"))</f>
        <v/>
      </c>
      <c r="G16" s="100" t="str">
        <f>IF(A16&lt;&gt;"",Table1[[#This Row],[Type]],"")</f>
        <v/>
      </c>
      <c r="H16" s="101" t="str">
        <f>IF(B16&lt;&gt;"",Table1[[#This Row],[Assignments]],"")</f>
        <v/>
      </c>
      <c r="I16" s="102"/>
      <c r="J16" s="102"/>
      <c r="K16" s="102"/>
      <c r="L16" s="102"/>
      <c r="M16" s="102"/>
      <c r="N16" s="102"/>
      <c r="O16" s="102"/>
      <c r="P16" s="103"/>
      <c r="Q16" s="102"/>
      <c r="R16" s="102"/>
      <c r="S16" s="102"/>
      <c r="T16" s="102"/>
      <c r="U16" s="102"/>
      <c r="V16" s="104"/>
      <c r="W16" s="7"/>
    </row>
    <row r="17" spans="1:23" ht="19.649999999999999" customHeight="1" x14ac:dyDescent="0.3">
      <c r="A17" s="73"/>
      <c r="B17" s="70"/>
      <c r="C17" s="38"/>
      <c r="D17" s="38"/>
      <c r="E17" s="38"/>
      <c r="F17" s="37" t="str">
        <f>IF(OR(Table1[[#This Row],[Start]]="",Table1[[#This Row],[Finish]]=""),"",Table1[[#This Row],[Finish]]-Table1[[#This Row],[Start]]+1&amp;IF(Table1[[#This Row],[Finish]]-Table1[[#This Row],[Start]]+1&gt;2," days"," day"))</f>
        <v/>
      </c>
      <c r="G17" s="100" t="str">
        <f>IF(A17&lt;&gt;"",Table1[[#This Row],[Type]],"")</f>
        <v/>
      </c>
      <c r="H17" s="101" t="str">
        <f>IF(B17&lt;&gt;"",Table1[[#This Row],[Assignments]],"")</f>
        <v/>
      </c>
      <c r="I17" s="102"/>
      <c r="J17" s="102"/>
      <c r="K17" s="102"/>
      <c r="L17" s="102"/>
      <c r="M17" s="102"/>
      <c r="N17" s="102"/>
      <c r="O17" s="102"/>
      <c r="P17" s="103"/>
      <c r="Q17" s="102"/>
      <c r="R17" s="102"/>
      <c r="S17" s="102"/>
      <c r="T17" s="102"/>
      <c r="U17" s="102"/>
      <c r="V17" s="104"/>
      <c r="W17" s="7"/>
    </row>
    <row r="18" spans="1:23" ht="19.649999999999999" customHeight="1" x14ac:dyDescent="0.3">
      <c r="A18" s="70"/>
      <c r="B18" s="70"/>
      <c r="C18" s="38"/>
      <c r="D18" s="38"/>
      <c r="E18" s="38"/>
      <c r="F18" s="37" t="str">
        <f>IF(OR(Table1[[#This Row],[Start]]="",Table1[[#This Row],[Finish]]=""),"",Table1[[#This Row],[Finish]]-Table1[[#This Row],[Start]]+1&amp;IF(Table1[[#This Row],[Finish]]-Table1[[#This Row],[Start]]+1&gt;2," days"," day"))</f>
        <v/>
      </c>
      <c r="G18" s="100" t="str">
        <f>IF(A18&lt;&gt;"",Table1[[#This Row],[Type]],"")</f>
        <v/>
      </c>
      <c r="H18" s="101" t="str">
        <f>IF(B18&lt;&gt;"",Table1[[#This Row],[Assignments]],"")</f>
        <v/>
      </c>
      <c r="I18" s="102"/>
      <c r="J18" s="102"/>
      <c r="K18" s="102"/>
      <c r="L18" s="102"/>
      <c r="M18" s="102"/>
      <c r="N18" s="102"/>
      <c r="O18" s="102"/>
      <c r="P18" s="103"/>
      <c r="Q18" s="102"/>
      <c r="R18" s="102"/>
      <c r="S18" s="102"/>
      <c r="T18" s="102"/>
      <c r="U18" s="102"/>
      <c r="V18" s="104"/>
      <c r="W18" s="7"/>
    </row>
    <row r="19" spans="1:23" ht="19.649999999999999" customHeight="1" x14ac:dyDescent="0.3">
      <c r="A19" s="70"/>
      <c r="B19" s="70"/>
      <c r="C19" s="38"/>
      <c r="D19" s="38"/>
      <c r="E19" s="38"/>
      <c r="F19" s="37" t="str">
        <f>IF(OR(Table1[[#This Row],[Start]]="",Table1[[#This Row],[Finish]]=""),"",Table1[[#This Row],[Finish]]-Table1[[#This Row],[Start]]+1&amp;IF(Table1[[#This Row],[Finish]]-Table1[[#This Row],[Start]]+1&gt;2," days"," day"))</f>
        <v/>
      </c>
      <c r="G19" s="100" t="str">
        <f>IF(A19&lt;&gt;"",Table1[[#This Row],[Type]],"")</f>
        <v/>
      </c>
      <c r="H19" s="101" t="str">
        <f>IF(B19&lt;&gt;"",Table1[[#This Row],[Assignments]],"")</f>
        <v/>
      </c>
      <c r="I19" s="102"/>
      <c r="J19" s="102"/>
      <c r="K19" s="102"/>
      <c r="L19" s="102"/>
      <c r="M19" s="102"/>
      <c r="N19" s="102"/>
      <c r="O19" s="102"/>
      <c r="P19" s="103"/>
      <c r="Q19" s="102"/>
      <c r="R19" s="102"/>
      <c r="S19" s="102"/>
      <c r="T19" s="102"/>
      <c r="U19" s="102"/>
      <c r="V19" s="104"/>
      <c r="W19" s="7"/>
    </row>
    <row r="20" spans="1:23" ht="19.649999999999999" customHeight="1" x14ac:dyDescent="0.3">
      <c r="A20" s="70"/>
      <c r="B20" s="70"/>
      <c r="C20" s="38"/>
      <c r="D20" s="38"/>
      <c r="E20" s="38"/>
      <c r="F20" s="37" t="str">
        <f>IF(OR(Table1[[#This Row],[Start]]="",Table1[[#This Row],[Finish]]=""),"",Table1[[#This Row],[Finish]]-Table1[[#This Row],[Start]]+1&amp;IF(Table1[[#This Row],[Finish]]-Table1[[#This Row],[Start]]+1&gt;2," days"," day"))</f>
        <v/>
      </c>
      <c r="G20" s="100" t="str">
        <f>IF(A20&lt;&gt;"",Table1[[#This Row],[Type]],"")</f>
        <v/>
      </c>
      <c r="H20" s="101" t="str">
        <f>IF(B20&lt;&gt;"",Table1[[#This Row],[Assignments]],"")</f>
        <v/>
      </c>
      <c r="I20" s="102"/>
      <c r="J20" s="102"/>
      <c r="K20" s="102"/>
      <c r="L20" s="102"/>
      <c r="M20" s="102"/>
      <c r="N20" s="102"/>
      <c r="O20" s="102"/>
      <c r="P20" s="103"/>
      <c r="Q20" s="102"/>
      <c r="R20" s="102"/>
      <c r="S20" s="102"/>
      <c r="T20" s="102"/>
      <c r="U20" s="102"/>
      <c r="V20" s="104"/>
      <c r="W20" s="7"/>
    </row>
    <row r="21" spans="1:23" ht="19.649999999999999" customHeight="1" x14ac:dyDescent="0.3">
      <c r="A21" s="70"/>
      <c r="B21" s="70"/>
      <c r="C21" s="38"/>
      <c r="D21" s="38"/>
      <c r="E21" s="38"/>
      <c r="F21" s="37" t="str">
        <f>IF(OR(Table1[[#This Row],[Start]]="",Table1[[#This Row],[Finish]]=""),"",Table1[[#This Row],[Finish]]-Table1[[#This Row],[Start]]+1&amp;IF(Table1[[#This Row],[Finish]]-Table1[[#This Row],[Start]]+1&gt;2," days"," day"))</f>
        <v/>
      </c>
      <c r="G21" s="100" t="str">
        <f>IF(A21&lt;&gt;"",Table1[[#This Row],[Type]],"")</f>
        <v/>
      </c>
      <c r="H21" s="101" t="str">
        <f>IF(B21&lt;&gt;"",Table1[[#This Row],[Assignments]],"")</f>
        <v/>
      </c>
      <c r="I21" s="102"/>
      <c r="J21" s="102"/>
      <c r="K21" s="102"/>
      <c r="L21" s="102"/>
      <c r="M21" s="102"/>
      <c r="N21" s="102"/>
      <c r="O21" s="102"/>
      <c r="P21" s="103"/>
      <c r="Q21" s="102"/>
      <c r="R21" s="102"/>
      <c r="S21" s="102"/>
      <c r="T21" s="102"/>
      <c r="U21" s="102"/>
      <c r="V21" s="104"/>
      <c r="W21" s="7"/>
    </row>
    <row r="22" spans="1:23" ht="19.649999999999999" customHeight="1" x14ac:dyDescent="0.3">
      <c r="A22" s="70"/>
      <c r="B22" s="70"/>
      <c r="C22" s="38"/>
      <c r="D22" s="38"/>
      <c r="E22" s="38"/>
      <c r="F22" s="37" t="str">
        <f>IF(OR(Table1[[#This Row],[Start]]="",Table1[[#This Row],[Finish]]=""),"",Table1[[#This Row],[Finish]]-Table1[[#This Row],[Start]]+1&amp;IF(Table1[[#This Row],[Finish]]-Table1[[#This Row],[Start]]+1&gt;2," days"," day"))</f>
        <v/>
      </c>
      <c r="G22" s="100" t="str">
        <f>IF(A22&lt;&gt;"",Table1[[#This Row],[Type]],"")</f>
        <v/>
      </c>
      <c r="H22" s="101" t="str">
        <f>IF(B22&lt;&gt;"",Table1[[#This Row],[Assignments]],"")</f>
        <v/>
      </c>
      <c r="I22" s="102"/>
      <c r="J22" s="102"/>
      <c r="K22" s="102"/>
      <c r="L22" s="102"/>
      <c r="M22" s="102"/>
      <c r="N22" s="102"/>
      <c r="O22" s="102"/>
      <c r="P22" s="103"/>
      <c r="Q22" s="102"/>
      <c r="R22" s="102"/>
      <c r="S22" s="102"/>
      <c r="T22" s="102"/>
      <c r="U22" s="102"/>
      <c r="V22" s="104"/>
      <c r="W22" s="7"/>
    </row>
    <row r="23" spans="1:23" ht="19.649999999999999" customHeight="1" x14ac:dyDescent="0.3">
      <c r="A23" s="70"/>
      <c r="B23" s="69"/>
      <c r="C23" s="38"/>
      <c r="D23" s="38"/>
      <c r="E23" s="38"/>
      <c r="F23" s="37" t="str">
        <f>IF(OR(Table1[[#This Row],[Start]]="",Table1[[#This Row],[Finish]]=""),"",Table1[[#This Row],[Finish]]-Table1[[#This Row],[Start]]+1&amp;IF(Table1[[#This Row],[Finish]]-Table1[[#This Row],[Start]]+1&gt;2," days"," day"))</f>
        <v/>
      </c>
      <c r="G23" s="100" t="str">
        <f>IF(A23&lt;&gt;"",Table1[[#This Row],[Type]],"")</f>
        <v/>
      </c>
      <c r="H23" s="101" t="str">
        <f>IF(B23&lt;&gt;"",Table1[[#This Row],[Assignments]],"")</f>
        <v/>
      </c>
      <c r="I23" s="102"/>
      <c r="J23" s="102"/>
      <c r="K23" s="102"/>
      <c r="L23" s="102"/>
      <c r="M23" s="102"/>
      <c r="N23" s="102"/>
      <c r="O23" s="102"/>
      <c r="P23" s="103"/>
      <c r="Q23" s="102"/>
      <c r="R23" s="102"/>
      <c r="S23" s="102"/>
      <c r="T23" s="102"/>
      <c r="U23" s="102"/>
      <c r="V23" s="104"/>
      <c r="W23" s="7"/>
    </row>
    <row r="24" spans="1:23" ht="19.649999999999999" customHeight="1" x14ac:dyDescent="0.3">
      <c r="A24" s="70"/>
      <c r="B24" s="70"/>
      <c r="C24" s="38"/>
      <c r="D24" s="38"/>
      <c r="E24" s="38"/>
      <c r="F24" s="37" t="str">
        <f>IF(OR(Table1[[#This Row],[Start]]="",Table1[[#This Row],[Finish]]=""),"",Table1[[#This Row],[Finish]]-Table1[[#This Row],[Start]]+1&amp;IF(Table1[[#This Row],[Finish]]-Table1[[#This Row],[Start]]+1&gt;2," days"," day"))</f>
        <v/>
      </c>
      <c r="G24" s="100" t="str">
        <f>IF(A24&lt;&gt;"",Table1[[#This Row],[Type]],"")</f>
        <v/>
      </c>
      <c r="H24" s="101" t="str">
        <f>IF(B24&lt;&gt;"",Table1[[#This Row],[Assignments]],"")</f>
        <v/>
      </c>
      <c r="I24" s="102"/>
      <c r="J24" s="102"/>
      <c r="K24" s="102"/>
      <c r="L24" s="102"/>
      <c r="M24" s="102"/>
      <c r="N24" s="102"/>
      <c r="O24" s="102"/>
      <c r="P24" s="103"/>
      <c r="Q24" s="102"/>
      <c r="R24" s="102"/>
      <c r="S24" s="102"/>
      <c r="T24" s="102"/>
      <c r="U24" s="102"/>
      <c r="V24" s="104"/>
      <c r="W24" s="7"/>
    </row>
    <row r="25" spans="1:23" ht="19.649999999999999" customHeight="1" x14ac:dyDescent="0.3">
      <c r="A25" s="74"/>
      <c r="B25" s="74"/>
      <c r="C25" s="38"/>
      <c r="D25" s="38"/>
      <c r="E25" s="38"/>
      <c r="F25" s="37" t="str">
        <f>IF(OR(Table1[[#This Row],[Start]]="",Table1[[#This Row],[Finish]]=""),"",Table1[[#This Row],[Finish]]-Table1[[#This Row],[Start]]+1&amp;IF(Table1[[#This Row],[Finish]]-Table1[[#This Row],[Start]]+1&gt;2," days"," day"))</f>
        <v/>
      </c>
      <c r="G25" s="100" t="str">
        <f>IF(A25&lt;&gt;"",Table1[[#This Row],[Type]],"")</f>
        <v/>
      </c>
      <c r="H25" s="101" t="str">
        <f>IF(B25&lt;&gt;"",Table1[[#This Row],[Assignments]],"")</f>
        <v/>
      </c>
      <c r="I25" s="102"/>
      <c r="J25" s="102"/>
      <c r="K25" s="102"/>
      <c r="L25" s="102"/>
      <c r="M25" s="102"/>
      <c r="N25" s="102"/>
      <c r="O25" s="102"/>
      <c r="P25" s="103"/>
      <c r="Q25" s="102"/>
      <c r="R25" s="102"/>
      <c r="S25" s="102"/>
      <c r="T25" s="102"/>
      <c r="U25" s="102"/>
      <c r="V25" s="104"/>
      <c r="W25" s="7"/>
    </row>
    <row r="26" spans="1:23" ht="19.649999999999999" customHeight="1" x14ac:dyDescent="0.3">
      <c r="A26" s="70"/>
      <c r="B26" s="70"/>
      <c r="C26" s="38"/>
      <c r="D26" s="38"/>
      <c r="E26" s="38"/>
      <c r="F26" s="37" t="str">
        <f>IF(OR(Table1[[#This Row],[Start]]="",Table1[[#This Row],[Finish]]=""),"",Table1[[#This Row],[Finish]]-Table1[[#This Row],[Start]]+1&amp;IF(Table1[[#This Row],[Finish]]-Table1[[#This Row],[Start]]+1&gt;2," days"," day"))</f>
        <v/>
      </c>
      <c r="G26" s="100" t="str">
        <f>IF(A26&lt;&gt;"",Table1[[#This Row],[Type]],"")</f>
        <v/>
      </c>
      <c r="H26" s="101" t="str">
        <f>IF(B26&lt;&gt;"",Table1[[#This Row],[Assignments]],"")</f>
        <v/>
      </c>
      <c r="I26" s="102"/>
      <c r="J26" s="102"/>
      <c r="K26" s="102"/>
      <c r="L26" s="102"/>
      <c r="M26" s="102"/>
      <c r="N26" s="102"/>
      <c r="O26" s="102"/>
      <c r="P26" s="103"/>
      <c r="Q26" s="102"/>
      <c r="R26" s="102"/>
      <c r="S26" s="102"/>
      <c r="T26" s="102"/>
      <c r="U26" s="102"/>
      <c r="V26" s="104"/>
      <c r="W26" s="7"/>
    </row>
    <row r="27" spans="1:23" ht="19.649999999999999" customHeight="1" x14ac:dyDescent="0.3">
      <c r="A27" s="70"/>
      <c r="B27" s="70"/>
      <c r="C27" s="38"/>
      <c r="D27" s="38"/>
      <c r="E27" s="38"/>
      <c r="F27" s="37" t="str">
        <f>IF(OR(Table1[[#This Row],[Start]]="",Table1[[#This Row],[Finish]]=""),"",Table1[[#This Row],[Finish]]-Table1[[#This Row],[Start]]+1&amp;IF(Table1[[#This Row],[Finish]]-Table1[[#This Row],[Start]]+1&gt;2," days"," day"))</f>
        <v/>
      </c>
      <c r="G27" s="100" t="str">
        <f>IF(A27&lt;&gt;"",Table1[[#This Row],[Type]],"")</f>
        <v/>
      </c>
      <c r="H27" s="101" t="str">
        <f>IF(B27&lt;&gt;"",Table1[[#This Row],[Assignments]],"")</f>
        <v/>
      </c>
      <c r="I27" s="102"/>
      <c r="J27" s="102"/>
      <c r="K27" s="102"/>
      <c r="L27" s="102"/>
      <c r="M27" s="102"/>
      <c r="N27" s="102"/>
      <c r="O27" s="102"/>
      <c r="P27" s="103"/>
      <c r="Q27" s="102"/>
      <c r="R27" s="102"/>
      <c r="S27" s="102"/>
      <c r="T27" s="102"/>
      <c r="U27" s="102"/>
      <c r="V27" s="104"/>
      <c r="W27" s="7"/>
    </row>
    <row r="28" spans="1:23" ht="19.649999999999999" customHeight="1" x14ac:dyDescent="0.3">
      <c r="A28" s="70"/>
      <c r="B28" s="70"/>
      <c r="C28" s="38"/>
      <c r="D28" s="38"/>
      <c r="E28" s="38"/>
      <c r="F28" s="37" t="str">
        <f>IF(OR(Table1[[#This Row],[Start]]="",Table1[[#This Row],[Finish]]=""),"",Table1[[#This Row],[Finish]]-Table1[[#This Row],[Start]]+1&amp;IF(Table1[[#This Row],[Finish]]-Table1[[#This Row],[Start]]+1&gt;2," days"," day"))</f>
        <v/>
      </c>
      <c r="G28" s="100" t="str">
        <f>IF(A28&lt;&gt;"",Table1[[#This Row],[Type]],"")</f>
        <v/>
      </c>
      <c r="H28" s="101" t="str">
        <f>IF(B28&lt;&gt;"",Table1[[#This Row],[Assignments]],"")</f>
        <v/>
      </c>
      <c r="I28" s="102"/>
      <c r="J28" s="102"/>
      <c r="K28" s="102"/>
      <c r="L28" s="102"/>
      <c r="M28" s="102"/>
      <c r="N28" s="102"/>
      <c r="O28" s="102"/>
      <c r="P28" s="103"/>
      <c r="Q28" s="102"/>
      <c r="R28" s="102"/>
      <c r="S28" s="102"/>
      <c r="T28" s="102"/>
      <c r="U28" s="102"/>
      <c r="V28" s="104"/>
      <c r="W28" s="7"/>
    </row>
  </sheetData>
  <mergeCells count="1">
    <mergeCell ref="G1:H1"/>
  </mergeCells>
  <phoneticPr fontId="35" type="noConversion"/>
  <conditionalFormatting sqref="I1:V1">
    <cfRule type="expression" dxfId="37" priority="1">
      <formula>IF(I$1=TODAY(),TRUE, FALSE)</formula>
    </cfRule>
    <cfRule type="expression" dxfId="36" priority="2">
      <formula>IF(WEEKDAY(I1)=1,TRUE,FALSE)</formula>
    </cfRule>
  </conditionalFormatting>
  <conditionalFormatting sqref="I2:V28">
    <cfRule type="expression" dxfId="35" priority="277">
      <formula>IF(AND($D2=I$1,$G2=$W$2),TRUE,FALSE)</formula>
    </cfRule>
    <cfRule type="expression" dxfId="34" priority="278">
      <formula>IF(AND($D2=I$1,$G2=$W$3),TRUE,FALSE)</formula>
    </cfRule>
    <cfRule type="expression" dxfId="33" priority="279">
      <formula>IF(AND($D2=I$1,$G2=$W$4),TRUE,FALSE)</formula>
    </cfRule>
    <cfRule type="expression" dxfId="32" priority="280">
      <formula>IF(AND($D2=I$1,$G2=$W$5),TRUE,FALSE)</formula>
    </cfRule>
    <cfRule type="expression" dxfId="31" priority="281">
      <formula>IF(AND($D2=I$1,$G2=$W$6),TRUE,FALSE)</formula>
    </cfRule>
    <cfRule type="expression" dxfId="30" priority="282">
      <formula>IF(AND($D2=I$1,$G2=$W$7),TRUE,FALSE)</formula>
    </cfRule>
    <cfRule type="expression" dxfId="29" priority="283">
      <formula>IF(AND($E2=I$1,$G2=$W$2),TRUE,FALSE)</formula>
    </cfRule>
    <cfRule type="expression" dxfId="28" priority="284">
      <formula>IF(AND($E2=I$1,$G2=$W$3),TRUE,FALSE)</formula>
    </cfRule>
    <cfRule type="expression" dxfId="27" priority="285">
      <formula>IF(AND($E2=I$1,$G2=$W$4),TRUE,FALSE)</formula>
    </cfRule>
    <cfRule type="expression" dxfId="26" priority="286">
      <formula>IF(AND($E2=I$1,$G2=$W$5),TRUE,FALSE)</formula>
    </cfRule>
    <cfRule type="expression" dxfId="25" priority="287">
      <formula>IF(AND($E2=I$1,$G2=$W$6),TRUE,FALSE)</formula>
    </cfRule>
    <cfRule type="expression" dxfId="24" priority="288">
      <formula>IF(AND($E2=I$1,$G2=$W$7),TRUE,FALSE)</formula>
    </cfRule>
    <cfRule type="expression" dxfId="23" priority="289">
      <formula>IF(AND(COUNTIFS($G$2:$G$28,$W$2,$D$2:$D$28,"&lt;="&amp;$D2,$D$2:$D$28,I$1)&gt;=1,$G2=$W$2,$D2&gt;=I$1,$C2&lt;=I$1),TRUE,FALSE)</formula>
    </cfRule>
    <cfRule type="expression" dxfId="22" priority="290">
      <formula>IF(AND(COUNTIFS($G$2:$G$28,$W$3,$D$2:$D$28,"&lt;="&amp;$D2,$D$2:$D$28,I$1)&gt;=1,$G2=$W$3,$D2&gt;=I$1,$C2&lt;=I$1),TRUE,FALSE)</formula>
    </cfRule>
    <cfRule type="expression" dxfId="21" priority="291">
      <formula>IF(AND(COUNTIFS($G$2:$G$28,$W$4,$D$2:$D$28,"&lt;="&amp;$D2,$D$2:$D$28,I$1)&gt;=1,$G2=$W$4,$D2&gt;=I$1,$C2&lt;=I$1),TRUE,FALSE)</formula>
    </cfRule>
    <cfRule type="expression" dxfId="20" priority="292">
      <formula>IF(AND(COUNTIFS($G$2:$G$28,$W$5,$D$2:$D$28,"&lt;="&amp;$D2,$D$2:$D$28,I$1)&gt;=1,$G2=$W$5,$D2&gt;=I$1,$C2&lt;=I$1),TRUE,FALSE)</formula>
    </cfRule>
    <cfRule type="expression" dxfId="19" priority="293">
      <formula>IF(AND(COUNTIFS($G$2:$G$28,$W$6,$D$2:$D$28,"&lt;="&amp;$D2,$D$2:$D$28,I$1)&gt;=1,$G2=$W$6,$D2&gt;=I$1,$C2&lt;=I$1),TRUE,FALSE)</formula>
    </cfRule>
    <cfRule type="expression" dxfId="18" priority="294">
      <formula>IF(AND(COUNTIFS($G$2:$G$28,$W$7,$D$2:$D$28,"&lt;="&amp;$D2,$D$2:$D$28,I$1)&gt;=1,$G2=$W$7,$D2&gt;=I$1,$C2&lt;=I$1),TRUE,FALSE)</formula>
    </cfRule>
    <cfRule type="expression" dxfId="17" priority="295">
      <formula>IF(AND($C2&lt;=I$1,$D2&gt;I$1,$G2=$W$2),TRUE,FALSE)</formula>
    </cfRule>
    <cfRule type="expression" dxfId="16" priority="296">
      <formula>IF(AND($C2&lt;=I$1,$D2&gt;I$1,$G2=$W$3),TRUE,FALSE)</formula>
    </cfRule>
    <cfRule type="expression" dxfId="15" priority="297">
      <formula>IF(AND($C2&lt;=I$1,$D2&gt;I$1,$G2=$W$4),TRUE,FALSE)</formula>
    </cfRule>
    <cfRule type="expression" dxfId="14" priority="298">
      <formula>IF(AND($C2&lt;=I$1,$D2&gt;I$1,$G2=$W$5),TRUE,FALSE)</formula>
    </cfRule>
    <cfRule type="expression" dxfId="13" priority="299">
      <formula>IF(AND($C2&lt;=I$1,$D2&gt;I$1,$G2=$W$6),TRUE,FALSE)</formula>
    </cfRule>
    <cfRule type="expression" dxfId="12" priority="300">
      <formula>IF(AND($C2&lt;=I$1,$D2&gt;I$1,$G2=$W$7),TRUE,FALSE)</formula>
    </cfRule>
    <cfRule type="expression" dxfId="11" priority="301">
      <formula>IF(I$1=TODAY(),TRUE, FALSE)</formula>
    </cfRule>
  </conditionalFormatting>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27D2E-B5E2-4626-9EF7-87AEAC91B074}">
  <sheetPr codeName="Sheet3"/>
  <dimension ref="A1:AF21"/>
  <sheetViews>
    <sheetView workbookViewId="0">
      <selection activeCell="O1" sqref="O1"/>
    </sheetView>
  </sheetViews>
  <sheetFormatPr defaultRowHeight="19.8" customHeight="1" x14ac:dyDescent="0.3"/>
  <cols>
    <col min="1" max="1" width="13.77734375" style="54" customWidth="1"/>
    <col min="2" max="2" width="2.21875" style="54" customWidth="1"/>
    <col min="3" max="3" width="13.77734375" style="54" customWidth="1"/>
    <col min="4" max="4" width="2.21875" style="54" customWidth="1"/>
    <col min="5" max="5" width="13.77734375" style="54" customWidth="1"/>
    <col min="6" max="6" width="2.21875" style="54" customWidth="1"/>
    <col min="7" max="7" width="13.77734375" style="54" customWidth="1"/>
    <col min="8" max="8" width="2.21875" style="54" customWidth="1"/>
    <col min="9" max="9" width="13.77734375" style="54" customWidth="1"/>
    <col min="10" max="10" width="2.21875" style="54" customWidth="1"/>
    <col min="11" max="11" width="13.77734375" style="54" customWidth="1"/>
    <col min="12" max="12" width="2.21875" style="54" customWidth="1"/>
    <col min="13" max="13" width="13.77734375" style="54" customWidth="1"/>
    <col min="14" max="14" width="8.88671875" style="54"/>
    <col min="15" max="15" width="20" style="63" bestFit="1" customWidth="1"/>
    <col min="16" max="16" width="13.88671875" style="54" bestFit="1" customWidth="1"/>
    <col min="17" max="17" width="13.21875" style="54" bestFit="1" customWidth="1"/>
    <col min="18" max="18" width="16.33203125" style="54" bestFit="1" customWidth="1"/>
    <col min="19" max="20" width="11.44140625" style="54" bestFit="1" customWidth="1"/>
    <col min="21" max="21" width="9.77734375" style="54" bestFit="1" customWidth="1"/>
    <col min="22" max="22" width="22.77734375" style="54" bestFit="1" customWidth="1"/>
    <col min="23" max="23" width="14.88671875" style="54" bestFit="1" customWidth="1"/>
    <col min="24" max="24" width="17.6640625" style="54" bestFit="1" customWidth="1"/>
    <col min="25" max="25" width="13.21875" style="54" bestFit="1" customWidth="1"/>
    <col min="26" max="26" width="20.88671875" style="54" bestFit="1" customWidth="1"/>
    <col min="27" max="27" width="11.21875" style="54" customWidth="1"/>
    <col min="28" max="28" width="11.44140625" style="54" bestFit="1" customWidth="1"/>
    <col min="29" max="29" width="9.5546875" style="54" bestFit="1" customWidth="1"/>
    <col min="30" max="30" width="9.77734375" style="54" bestFit="1" customWidth="1"/>
    <col min="31" max="31" width="6.109375" style="54" bestFit="1" customWidth="1"/>
    <col min="32" max="32" width="11.44140625" style="54" bestFit="1" customWidth="1"/>
    <col min="33" max="16384" width="8.88671875" style="54"/>
  </cols>
  <sheetData>
    <row r="1" spans="1:32" ht="19.8" customHeight="1" x14ac:dyDescent="0.3">
      <c r="A1" s="51" t="s">
        <v>59</v>
      </c>
      <c r="B1" s="51"/>
      <c r="C1" s="52" t="s">
        <v>60</v>
      </c>
      <c r="D1" s="52"/>
      <c r="E1" s="53" t="s">
        <v>61</v>
      </c>
      <c r="F1" s="53"/>
      <c r="G1" s="53" t="s">
        <v>62</v>
      </c>
      <c r="H1" s="53"/>
      <c r="I1" s="53" t="s">
        <v>63</v>
      </c>
      <c r="J1" s="53"/>
      <c r="K1" s="52" t="s">
        <v>64</v>
      </c>
      <c r="L1" s="52"/>
      <c r="M1" s="52" t="s">
        <v>65</v>
      </c>
      <c r="O1" s="66">
        <f ca="1">TODAY()</f>
        <v>45311</v>
      </c>
      <c r="Q1" s="47" t="s">
        <v>54</v>
      </c>
      <c r="R1" s="50" t="s">
        <v>1</v>
      </c>
      <c r="S1" s="47" t="s">
        <v>2</v>
      </c>
      <c r="T1" s="50" t="s">
        <v>4</v>
      </c>
      <c r="U1" s="50" t="s">
        <v>13</v>
      </c>
      <c r="V1" s="50" t="s">
        <v>11</v>
      </c>
      <c r="W1" s="75" t="s">
        <v>71</v>
      </c>
      <c r="X1"/>
      <c r="Y1"/>
      <c r="Z1"/>
      <c r="AC1"/>
      <c r="AD1"/>
      <c r="AE1"/>
      <c r="AF1"/>
    </row>
    <row r="2" spans="1:32" s="59" customFormat="1" ht="19.8" customHeight="1" x14ac:dyDescent="0.3">
      <c r="A2" s="55" cm="1">
        <f t="array" aca="1" ref="A2" ca="1">_xlfn.IFS(O2="First Week",DATE(YEAR($O$1),MONTH($O$1),1)-MOD(WEEKDAY(DATE(YEAR($O$1),MONTH($O$1),1),2),7),O2="Current Week",O1-(MOD(WEEKDAY(O1,2),7)))</f>
        <v>45291</v>
      </c>
      <c r="B2" s="56"/>
      <c r="C2" s="57">
        <f ca="1">A2+1</f>
        <v>45292</v>
      </c>
      <c r="D2" s="58"/>
      <c r="E2" s="57">
        <f ca="1">C2+1</f>
        <v>45293</v>
      </c>
      <c r="F2" s="58"/>
      <c r="G2" s="57">
        <f ca="1">E2+1</f>
        <v>45294</v>
      </c>
      <c r="H2" s="58"/>
      <c r="I2" s="57">
        <f ca="1">G2+1</f>
        <v>45295</v>
      </c>
      <c r="J2" s="58"/>
      <c r="K2" s="57">
        <f ca="1">I2+1</f>
        <v>45296</v>
      </c>
      <c r="L2" s="58"/>
      <c r="M2" s="57">
        <f ca="1">K2+1</f>
        <v>45297</v>
      </c>
      <c r="O2" s="52" t="str">
        <f>IF(O3=TRUE,"First Week","Current Week")</f>
        <v>First Week</v>
      </c>
      <c r="Q2" s="48" t="s">
        <v>46</v>
      </c>
      <c r="R2" s="76">
        <f ca="1">COUNTIFS('Works to do'!$D:$D,Q2,'Works to do'!$F:$F,Calendar!$O$1)</f>
        <v>1</v>
      </c>
      <c r="S2" s="48">
        <f ca="1">COUNTIFS('Works to do'!$D:$D,Q2,'Works to do'!$F:$F,Calendar!$O$1+1)</f>
        <v>0</v>
      </c>
      <c r="T2" s="76">
        <f ca="1">COUNTIFS('Works to do'!$D:$D,Q2,'Works to do'!$F:$F,Calendar!$O$1+2)</f>
        <v>0</v>
      </c>
      <c r="U2" s="76" cm="1">
        <f t="array" aca="1" ref="U2" ca="1">_xlfn.IFS($U$1="This Week",COUNTIFS('Works to do'!$D:$D,Q2,'Works to do'!$F:$F,"&gt;="&amp;Calendar!$O$1-WEEKDAY(Calendar!$O$1,3),'Works to do'!$F:$F,"&lt;="&amp;Calendar!$O$1-WEEKDAY(Calendar!$O$1,3)+6),$U$1="Next Mon",COUNTIFS('Works to do'!$D:$D,Q2,'Works to do'!$F:$F,"="&amp;Calendar!$O$1-WEEKDAY(Calendar!$O$1,3)+7))</f>
        <v>2</v>
      </c>
      <c r="V2" s="76">
        <f ca="1">COUNTIFS('Works to do'!$D:$D,Q2,'Works to do'!$F:$F,"&gt;="&amp;Calendar!$O$1-WEEKDAY(Calendar!$O$1,3)+7,'Works to do'!$F:$F,"&lt;="&amp;Calendar!$O$1-WEEKDAY(Calendar!$O$1,3)+6+7)</f>
        <v>0</v>
      </c>
      <c r="W2" s="77">
        <f ca="1">SUM(Table3[[#This Row],[Today]:[Next Week]])</f>
        <v>3</v>
      </c>
      <c r="X2"/>
      <c r="Y2"/>
      <c r="Z2"/>
      <c r="AA2"/>
      <c r="AB2"/>
      <c r="AC2"/>
      <c r="AD2"/>
      <c r="AE2"/>
      <c r="AF2"/>
    </row>
    <row r="3" spans="1:32" ht="19.8" customHeight="1" x14ac:dyDescent="0.3">
      <c r="A3" s="139">
        <f ca="1">COUNTIFS('Works to do'!$D:$D,"&lt;&gt;0",'Works to do'!$F:$F,A2)</f>
        <v>0</v>
      </c>
      <c r="B3" s="60"/>
      <c r="C3" s="139">
        <f ca="1">COUNTIFS('Works to do'!$D:$D,"&lt;&gt;0",'Works to do'!$F:$F,C2)</f>
        <v>0</v>
      </c>
      <c r="D3" s="60"/>
      <c r="E3" s="139">
        <f ca="1">COUNTIFS('Works to do'!$D:$D,"&lt;&gt;0",'Works to do'!$F:$F,E2)</f>
        <v>0</v>
      </c>
      <c r="F3" s="60"/>
      <c r="G3" s="139">
        <f ca="1">COUNTIFS('Works to do'!$D:$D,"&lt;&gt;0",'Works to do'!$F:$F,G2)</f>
        <v>0</v>
      </c>
      <c r="H3" s="60"/>
      <c r="I3" s="139">
        <f ca="1">COUNTIFS('Works to do'!$D:$D,"&lt;&gt;0",'Works to do'!$F:$F,I2)</f>
        <v>0</v>
      </c>
      <c r="J3" s="60"/>
      <c r="K3" s="139">
        <f ca="1">COUNTIFS('Works to do'!$D:$D,"&lt;&gt;0",'Works to do'!$F:$F,K2)</f>
        <v>0</v>
      </c>
      <c r="L3" s="60"/>
      <c r="M3" s="139">
        <f ca="1">COUNTIFS('Works to do'!$D:$D,"&lt;&gt;0",'Works to do'!$F:$F,M2)</f>
        <v>0</v>
      </c>
      <c r="O3" s="87" t="b">
        <v>1</v>
      </c>
      <c r="Q3" s="48" t="s">
        <v>50</v>
      </c>
      <c r="R3" s="76">
        <f ca="1">COUNTIFS('Works to do'!$D:$D,Q3,'Works to do'!$F:$F,Calendar!$O$1)</f>
        <v>1</v>
      </c>
      <c r="S3" s="48">
        <f ca="1">COUNTIFS('Works to do'!$D:$D,Q3,'Works to do'!$F:$F,Calendar!$O$1+1)</f>
        <v>0</v>
      </c>
      <c r="T3" s="76">
        <f ca="1">COUNTIFS('Works to do'!$D:$D,Q3,'Works to do'!$F:$F,Calendar!$O$1+2)</f>
        <v>0</v>
      </c>
      <c r="U3" s="76" cm="1">
        <f t="array" aca="1" ref="U3" ca="1">_xlfn.IFS($U$1="This Week",COUNTIFS('Works to do'!$D:$D,Q3,'Works to do'!$F:$F,"&gt;="&amp;Calendar!$O$1-WEEKDAY(Calendar!$O$1,3),'Works to do'!$F:$F,"&lt;="&amp;Calendar!$O$1-WEEKDAY(Calendar!$O$1,3)+6),$U$1="Next Mon",COUNTIFS('Works to do'!$D:$D,Q3,'Works to do'!$F:$F,"="&amp;Calendar!$O$1-WEEKDAY(Calendar!$O$1,3)+7))</f>
        <v>1</v>
      </c>
      <c r="V3" s="76">
        <f ca="1">COUNTIFS('Works to do'!$D:$D,Q3,'Works to do'!$F:$F,"&gt;="&amp;Calendar!$O$1-WEEKDAY(Calendar!$O$1,3)+7,'Works to do'!$F:$F,"&lt;="&amp;Calendar!$O$1-WEEKDAY(Calendar!$O$1,3)+6+7)</f>
        <v>0</v>
      </c>
      <c r="W3" s="77">
        <f ca="1">SUM(Table3[[#This Row],[Today]:[Next Week]])</f>
        <v>2</v>
      </c>
      <c r="X3"/>
      <c r="Y3"/>
      <c r="Z3"/>
      <c r="AA3"/>
      <c r="AB3"/>
      <c r="AC3"/>
      <c r="AD3"/>
      <c r="AE3"/>
      <c r="AF3"/>
    </row>
    <row r="4" spans="1:32" ht="19.8" customHeight="1" x14ac:dyDescent="0.3">
      <c r="A4" s="139"/>
      <c r="B4" s="60"/>
      <c r="C4" s="139"/>
      <c r="D4" s="60"/>
      <c r="E4" s="139"/>
      <c r="F4" s="60"/>
      <c r="G4" s="139"/>
      <c r="H4" s="60"/>
      <c r="I4" s="139"/>
      <c r="J4" s="60"/>
      <c r="K4" s="139"/>
      <c r="L4" s="60"/>
      <c r="M4" s="139"/>
      <c r="O4" s="52" t="str">
        <f ca="1">"This Week: "&amp;COUNTIFS(Table2[Due Date],"&gt;"&amp;O1-(MOD(WEEKDAY(O1,2),8)),Table2[Due Date],"&lt;="&amp;O1-(MOD(WEEKDAY(O1,2),8))+7)</f>
        <v>This Week: 10</v>
      </c>
      <c r="P4" s="89"/>
      <c r="Q4" s="48" t="s">
        <v>48</v>
      </c>
      <c r="R4" s="76">
        <f ca="1">COUNTIFS('Works to do'!$D:$D,Q4,'Works to do'!$F:$F,Calendar!$O$1)</f>
        <v>0</v>
      </c>
      <c r="S4" s="48">
        <f ca="1">COUNTIFS('Works to do'!$D:$D,Q4,'Works to do'!$F:$F,Calendar!$O$1+1)</f>
        <v>0</v>
      </c>
      <c r="T4" s="76">
        <f ca="1">COUNTIFS('Works to do'!$D:$D,Q4,'Works to do'!$F:$F,Calendar!$O$1+2)</f>
        <v>1</v>
      </c>
      <c r="U4" s="76" cm="1">
        <f t="array" aca="1" ref="U4" ca="1">_xlfn.IFS($U$1="This Week",COUNTIFS('Works to do'!$D:$D,Q4,'Works to do'!$F:$F,"&gt;="&amp;Calendar!$O$1-WEEKDAY(Calendar!$O$1,3),'Works to do'!$F:$F,"&lt;="&amp;Calendar!$O$1-WEEKDAY(Calendar!$O$1,3)+6),$U$1="Next Mon",COUNTIFS('Works to do'!$D:$D,Q4,'Works to do'!$F:$F,"="&amp;Calendar!$O$1-WEEKDAY(Calendar!$O$1,3)+7))</f>
        <v>1</v>
      </c>
      <c r="V4" s="76">
        <f ca="1">COUNTIFS('Works to do'!$D:$D,Q4,'Works to do'!$F:$F,"&gt;="&amp;Calendar!$O$1-WEEKDAY(Calendar!$O$1,3)+7,'Works to do'!$F:$F,"&lt;="&amp;Calendar!$O$1-WEEKDAY(Calendar!$O$1,3)+6+7)</f>
        <v>1</v>
      </c>
      <c r="W4" s="77">
        <f ca="1">SUM(Table3[[#This Row],[Today]:[Next Week]])</f>
        <v>3</v>
      </c>
      <c r="X4"/>
      <c r="Y4"/>
      <c r="Z4"/>
      <c r="AA4"/>
      <c r="AB4"/>
      <c r="AC4"/>
      <c r="AD4"/>
      <c r="AE4"/>
      <c r="AF4"/>
    </row>
    <row r="5" spans="1:32" s="59" customFormat="1" ht="19.8" customHeight="1" x14ac:dyDescent="0.3">
      <c r="A5" s="55">
        <f ca="1">A2+7</f>
        <v>45298</v>
      </c>
      <c r="B5" s="56"/>
      <c r="C5" s="57">
        <f ca="1">C2+7</f>
        <v>45299</v>
      </c>
      <c r="D5" s="58"/>
      <c r="E5" s="57">
        <f ca="1">E2+7</f>
        <v>45300</v>
      </c>
      <c r="F5" s="58"/>
      <c r="G5" s="57">
        <f ca="1">G2+7</f>
        <v>45301</v>
      </c>
      <c r="H5" s="58"/>
      <c r="I5" s="57">
        <f ca="1">I2+7</f>
        <v>45302</v>
      </c>
      <c r="J5" s="58"/>
      <c r="K5" s="57">
        <f ca="1">K2+7</f>
        <v>45303</v>
      </c>
      <c r="L5" s="58"/>
      <c r="M5" s="57">
        <f ca="1">M2+7</f>
        <v>45304</v>
      </c>
      <c r="O5" s="85" t="str">
        <f ca="1">IF(O6&lt;&gt;"",O6&amp;": "&amp;O7,"Next Week: "&amp;COUNTIFS(Table2[Due Date],"&gt;"&amp;O1-(MOD(WEEKDAY(O1,2),8))+7,Table2[Due Date],"&lt;="&amp;O1-(MOD(WEEKDAY(O1,2),8))+14))</f>
        <v>Next Week: 10</v>
      </c>
      <c r="P5" s="88"/>
      <c r="Q5" s="48" t="s">
        <v>51</v>
      </c>
      <c r="R5" s="76">
        <f ca="1">COUNTIFS('Works to do'!$D:$D,Q5,'Works to do'!$F:$F,Calendar!$O$1)</f>
        <v>0</v>
      </c>
      <c r="S5" s="48">
        <f ca="1">COUNTIFS('Works to do'!$D:$D,Q5,'Works to do'!$F:$F,Calendar!$O$1+1)</f>
        <v>0</v>
      </c>
      <c r="T5" s="76">
        <f ca="1">COUNTIFS('Works to do'!$D:$D,Q5,'Works to do'!$F:$F,Calendar!$O$1+2)</f>
        <v>0</v>
      </c>
      <c r="U5" s="76" cm="1">
        <f t="array" aca="1" ref="U5" ca="1">_xlfn.IFS($U$1="This Week",COUNTIFS('Works to do'!$D:$D,Q5,'Works to do'!$F:$F,"&gt;="&amp;Calendar!$O$1-WEEKDAY(Calendar!$O$1,3),'Works to do'!$F:$F,"&lt;="&amp;Calendar!$O$1-WEEKDAY(Calendar!$O$1,3)+6),$U$1="Next Mon",COUNTIFS('Works to do'!$D:$D,Q5,'Works to do'!$F:$F,"="&amp;Calendar!$O$1-WEEKDAY(Calendar!$O$1,3)+7))</f>
        <v>1</v>
      </c>
      <c r="V5" s="76">
        <f ca="1">COUNTIFS('Works to do'!$D:$D,Q5,'Works to do'!$F:$F,"&gt;="&amp;Calendar!$O$1-WEEKDAY(Calendar!$O$1,3)+7,'Works to do'!$F:$F,"&lt;="&amp;Calendar!$O$1-WEEKDAY(Calendar!$O$1,3)+6+7)</f>
        <v>2</v>
      </c>
      <c r="W5" s="77">
        <f ca="1">SUM(Table3[[#This Row],[Today]:[Next Week]])</f>
        <v>3</v>
      </c>
      <c r="X5"/>
      <c r="Y5"/>
      <c r="Z5"/>
      <c r="AA5"/>
      <c r="AB5"/>
      <c r="AC5"/>
      <c r="AD5"/>
      <c r="AE5"/>
      <c r="AF5"/>
    </row>
    <row r="6" spans="1:32" ht="19.8" customHeight="1" x14ac:dyDescent="0.3">
      <c r="A6" s="139">
        <f ca="1">COUNTIFS('Works to do'!$D:$D,"&lt;&gt;0",'Works to do'!$F:$F,A5)</f>
        <v>0</v>
      </c>
      <c r="B6" s="60"/>
      <c r="C6" s="140">
        <f ca="1">COUNTIFS('Works to do'!$D:$D,"&lt;&gt;0",'Works to do'!$F:$F,C5)</f>
        <v>0</v>
      </c>
      <c r="D6" s="60"/>
      <c r="E6" s="139">
        <f ca="1">COUNTIFS('Works to do'!$D:$D,"&lt;&gt;0",'Works to do'!$F:$F,E5)</f>
        <v>0</v>
      </c>
      <c r="F6" s="60"/>
      <c r="G6" s="139">
        <f ca="1">COUNTIFS('Works to do'!$D:$D,"&lt;&gt;0",'Works to do'!$F:$F,G5)</f>
        <v>0</v>
      </c>
      <c r="H6" s="60"/>
      <c r="I6" s="139">
        <f ca="1">COUNTIFS('Works to do'!$D:$D,"&lt;&gt;0",'Works to do'!$F:$F,I5)</f>
        <v>0</v>
      </c>
      <c r="J6" s="60"/>
      <c r="K6" s="139">
        <f ca="1">COUNTIFS('Works to do'!$D:$D,"&lt;&gt;0",'Works to do'!$F:$F,K5)</f>
        <v>0</v>
      </c>
      <c r="L6" s="60"/>
      <c r="M6" s="139">
        <f ca="1">COUNTIFS('Works to do'!$D:$D,"&lt;&gt;0",'Works to do'!$F:$F,M5)</f>
        <v>0</v>
      </c>
      <c r="O6" s="54" t="str">
        <f>IF(COUNTA(_xlfn.UNIQUE('Works to do'!D:D))&gt;3,IF(COUNTA(Pivot!2:2)=3,Pivot!B2,""),"")</f>
        <v/>
      </c>
      <c r="Q6" s="48" t="s">
        <v>53</v>
      </c>
      <c r="R6" s="76">
        <f ca="1">COUNTIFS('Works to do'!$D:$D,Q6,'Works to do'!$F:$F,Calendar!$O$1)</f>
        <v>0</v>
      </c>
      <c r="S6" s="48">
        <f ca="1">COUNTIFS('Works to do'!$D:$D,Q6,'Works to do'!$F:$F,Calendar!$O$1+1)</f>
        <v>0</v>
      </c>
      <c r="T6" s="76">
        <f ca="1">COUNTIFS('Works to do'!$D:$D,Q6,'Works to do'!$F:$F,Calendar!$O$1+2)</f>
        <v>0</v>
      </c>
      <c r="U6" s="76" cm="1">
        <f t="array" aca="1" ref="U6" ca="1">_xlfn.IFS($U$1="This Week",COUNTIFS('Works to do'!$D:$D,Q6,'Works to do'!$F:$F,"&gt;="&amp;Calendar!$O$1-WEEKDAY(Calendar!$O$1,3),'Works to do'!$F:$F,"&lt;="&amp;Calendar!$O$1-WEEKDAY(Calendar!$O$1,3)+6),$U$1="Next Mon",COUNTIFS('Works to do'!$D:$D,Q6,'Works to do'!$F:$F,"="&amp;Calendar!$O$1-WEEKDAY(Calendar!$O$1,3)+7))</f>
        <v>0</v>
      </c>
      <c r="V6" s="76">
        <f ca="1">COUNTIFS('Works to do'!$D:$D,Q6,'Works to do'!$F:$F,"&gt;="&amp;Calendar!$O$1-WEEKDAY(Calendar!$O$1,3)+7,'Works to do'!$F:$F,"&lt;="&amp;Calendar!$O$1-WEEKDAY(Calendar!$O$1,3)+6+7)</f>
        <v>2</v>
      </c>
      <c r="W6" s="77">
        <f ca="1">SUM(Table3[[#This Row],[Today]:[Next Week]])</f>
        <v>2</v>
      </c>
      <c r="X6"/>
      <c r="Y6"/>
      <c r="Z6"/>
      <c r="AA6"/>
      <c r="AB6"/>
      <c r="AC6"/>
      <c r="AD6"/>
      <c r="AE6"/>
      <c r="AF6"/>
    </row>
    <row r="7" spans="1:32" ht="19.8" customHeight="1" x14ac:dyDescent="0.3">
      <c r="A7" s="139"/>
      <c r="B7" s="60"/>
      <c r="C7" s="139"/>
      <c r="D7" s="60"/>
      <c r="E7" s="139"/>
      <c r="F7" s="60"/>
      <c r="G7" s="139"/>
      <c r="H7" s="60"/>
      <c r="I7" s="139"/>
      <c r="J7" s="60"/>
      <c r="K7" s="139"/>
      <c r="L7" s="60"/>
      <c r="M7" s="139"/>
      <c r="O7" s="86" t="str">
        <f>IF(O6&lt;&gt;"",COUNTIFS('Works to do'!D:D,Calendar!O6),"")</f>
        <v/>
      </c>
      <c r="Q7" s="48" t="s">
        <v>76</v>
      </c>
      <c r="R7" s="76">
        <f ca="1">COUNTIFS('Works to do'!$D:$D,Q7,'Works to do'!$F:$F,Calendar!$O$1)</f>
        <v>0</v>
      </c>
      <c r="S7" s="48">
        <f ca="1">COUNTIFS('Works to do'!$D:$D,Q7,'Works to do'!$F:$F,Calendar!$O$1+1)</f>
        <v>0</v>
      </c>
      <c r="T7" s="76">
        <f ca="1">COUNTIFS('Works to do'!$D:$D,Q7,'Works to do'!$F:$F,Calendar!$O$1+2)</f>
        <v>0</v>
      </c>
      <c r="U7" s="76" cm="1">
        <f t="array" aca="1" ref="U7" ca="1">_xlfn.IFS($U$1="This Week",COUNTIFS('Works to do'!$D:$D,Q7,'Works to do'!$F:$F,"&gt;="&amp;Calendar!$O$1-WEEKDAY(Calendar!$O$1,3),'Works to do'!$F:$F,"&lt;="&amp;Calendar!$O$1-WEEKDAY(Calendar!$O$1,3)+6),$U$1="Next Mon",COUNTIFS('Works to do'!$D:$D,Q7,'Works to do'!$F:$F,"="&amp;Calendar!$O$1-WEEKDAY(Calendar!$O$1,3)+7))</f>
        <v>2</v>
      </c>
      <c r="V7" s="76">
        <f ca="1">COUNTIFS('Works to do'!$D:$D,Q7,'Works to do'!$F:$F,"&gt;="&amp;Calendar!$O$1-WEEKDAY(Calendar!$O$1,3)+7,'Works to do'!$F:$F,"&lt;="&amp;Calendar!$O$1-WEEKDAY(Calendar!$O$1,3)+6+7)</f>
        <v>0</v>
      </c>
      <c r="W7" s="77">
        <f ca="1">SUM(Table3[[#This Row],[Today]:[Next Week]])</f>
        <v>2</v>
      </c>
      <c r="X7"/>
      <c r="Y7"/>
      <c r="Z7"/>
      <c r="AA7"/>
      <c r="AB7"/>
      <c r="AC7"/>
      <c r="AD7"/>
      <c r="AE7"/>
      <c r="AF7"/>
    </row>
    <row r="8" spans="1:32" s="59" customFormat="1" ht="19.8" customHeight="1" x14ac:dyDescent="0.3">
      <c r="A8" s="55">
        <f ca="1">A5+7</f>
        <v>45305</v>
      </c>
      <c r="B8" s="56"/>
      <c r="C8" s="57">
        <f ca="1">C5+7</f>
        <v>45306</v>
      </c>
      <c r="D8" s="58"/>
      <c r="E8" s="57">
        <f ca="1">E5+7</f>
        <v>45307</v>
      </c>
      <c r="F8" s="58"/>
      <c r="G8" s="57">
        <f ca="1">G5+7</f>
        <v>45308</v>
      </c>
      <c r="H8" s="58"/>
      <c r="I8" s="57">
        <f ca="1">I5+7</f>
        <v>45309</v>
      </c>
      <c r="J8" s="58"/>
      <c r="K8" s="57">
        <f ca="1">K5+7</f>
        <v>45310</v>
      </c>
      <c r="L8" s="58"/>
      <c r="M8" s="57">
        <f ca="1">M5+7</f>
        <v>45311</v>
      </c>
      <c r="O8" s="52"/>
      <c r="Q8" s="48" t="s">
        <v>9</v>
      </c>
      <c r="R8" s="76">
        <f ca="1">COUNTIFS('Works to do'!$D:$D,Q8,'Works to do'!$F:$F,Calendar!$O$1)</f>
        <v>0</v>
      </c>
      <c r="S8" s="48">
        <f ca="1">COUNTIFS('Works to do'!$D:$D,Q8,'Works to do'!$F:$F,Calendar!$O$1+1)</f>
        <v>1</v>
      </c>
      <c r="T8" s="76">
        <f ca="1">COUNTIFS('Works to do'!$D:$D,Q8,'Works to do'!$F:$F,Calendar!$O$1+2)</f>
        <v>1</v>
      </c>
      <c r="U8" s="76" cm="1">
        <f t="array" aca="1" ref="U8" ca="1">_xlfn.IFS($U$1="This Week",COUNTIFS('Works to do'!$D:$D,Q8,'Works to do'!$F:$F,"&gt;="&amp;Calendar!$O$1-WEEKDAY(Calendar!$O$1,3),'Works to do'!$F:$F,"&lt;="&amp;Calendar!$O$1-WEEKDAY(Calendar!$O$1,3)+6),$U$1="Next Mon",COUNTIFS('Works to do'!$D:$D,Q8,'Works to do'!$F:$F,"="&amp;Calendar!$O$1-WEEKDAY(Calendar!$O$1,3)+7))</f>
        <v>1</v>
      </c>
      <c r="V8" s="76">
        <f ca="1">COUNTIFS('Works to do'!$D:$D,Q8,'Works to do'!$F:$F,"&gt;="&amp;Calendar!$O$1-WEEKDAY(Calendar!$O$1,3)+7,'Works to do'!$F:$F,"&lt;="&amp;Calendar!$O$1-WEEKDAY(Calendar!$O$1,3)+6+7)</f>
        <v>1</v>
      </c>
      <c r="W8" s="77">
        <f ca="1">SUM(Table3[[#This Row],[Today]:[Next Week]])</f>
        <v>4</v>
      </c>
      <c r="X8"/>
      <c r="Y8"/>
      <c r="Z8"/>
      <c r="AA8"/>
      <c r="AB8"/>
    </row>
    <row r="9" spans="1:32" ht="19.8" customHeight="1" x14ac:dyDescent="0.3">
      <c r="A9" s="139">
        <f ca="1">COUNTIFS('Works to do'!$D:$D,"&lt;&gt;0",'Works to do'!$F:$F,A8)</f>
        <v>0</v>
      </c>
      <c r="B9" s="60"/>
      <c r="C9" s="139">
        <f ca="1">COUNTIFS('Works to do'!$D:$D,"&lt;&gt;0",'Works to do'!$F:$F,C8)</f>
        <v>0</v>
      </c>
      <c r="D9" s="60"/>
      <c r="E9" s="139">
        <f ca="1">COUNTIFS('Works to do'!$D:$D,"&lt;&gt;0",'Works to do'!$F:$F,E8)</f>
        <v>0</v>
      </c>
      <c r="F9" s="60"/>
      <c r="G9" s="139">
        <f ca="1">COUNTIFS('Works to do'!$D:$D,"&lt;&gt;0",'Works to do'!$F:$F,G8)</f>
        <v>2</v>
      </c>
      <c r="H9" s="60"/>
      <c r="I9" s="139">
        <f ca="1">COUNTIFS('Works to do'!$D:$D,"&lt;&gt;0",'Works to do'!$F:$F,I8)</f>
        <v>2</v>
      </c>
      <c r="J9" s="60"/>
      <c r="K9" s="139">
        <f ca="1">COUNTIFS('Works to do'!$D:$D,"&lt;&gt;0",'Works to do'!$F:$F,K8)</f>
        <v>2</v>
      </c>
      <c r="L9" s="60"/>
      <c r="M9" s="139">
        <f ca="1">COUNTIFS('Works to do'!$D:$D,"&lt;&gt;0",'Works to do'!$F:$F,M8)</f>
        <v>2</v>
      </c>
      <c r="O9" s="62"/>
      <c r="Q9" s="39" t="s">
        <v>70</v>
      </c>
      <c r="R9" s="77">
        <f ca="1">SUBTOTAL(109,Table3[Today])</f>
        <v>2</v>
      </c>
      <c r="S9" s="39">
        <f ca="1">SUBTOTAL(109,Table3[Tomorrow])</f>
        <v>1</v>
      </c>
      <c r="T9" s="77">
        <f ca="1">SUBTOTAL(109,Table3[DAT])</f>
        <v>2</v>
      </c>
      <c r="U9" s="77">
        <f ca="1">SUBTOTAL(109,Table3[This Week])</f>
        <v>8</v>
      </c>
      <c r="V9" s="77">
        <f ca="1">SUBTOTAL(109,Table3[Next Week])</f>
        <v>6</v>
      </c>
      <c r="W9" s="77"/>
    </row>
    <row r="10" spans="1:32" ht="19.8" customHeight="1" x14ac:dyDescent="0.3">
      <c r="A10" s="139"/>
      <c r="B10" s="60"/>
      <c r="C10" s="139"/>
      <c r="D10" s="60"/>
      <c r="E10" s="139"/>
      <c r="F10" s="60"/>
      <c r="G10" s="139"/>
      <c r="H10" s="60"/>
      <c r="I10" s="139"/>
      <c r="J10" s="60"/>
      <c r="K10" s="139"/>
      <c r="L10" s="60"/>
      <c r="M10" s="139"/>
      <c r="O10" s="62"/>
      <c r="W10"/>
    </row>
    <row r="11" spans="1:32" s="59" customFormat="1" ht="19.8" customHeight="1" x14ac:dyDescent="0.3">
      <c r="A11" s="55">
        <f ca="1">A8+7</f>
        <v>45312</v>
      </c>
      <c r="B11" s="56"/>
      <c r="C11" s="57">
        <f ca="1">C8+7</f>
        <v>45313</v>
      </c>
      <c r="D11" s="58"/>
      <c r="E11" s="57">
        <f ca="1">E8+7</f>
        <v>45314</v>
      </c>
      <c r="F11" s="58"/>
      <c r="G11" s="57">
        <f ca="1">G8+7</f>
        <v>45315</v>
      </c>
      <c r="H11" s="58"/>
      <c r="I11" s="57">
        <f ca="1">I8+7</f>
        <v>45316</v>
      </c>
      <c r="J11" s="58"/>
      <c r="K11" s="57">
        <f ca="1">K8+7</f>
        <v>45317</v>
      </c>
      <c r="L11" s="58"/>
      <c r="M11" s="57">
        <f ca="1">M8+7</f>
        <v>45318</v>
      </c>
      <c r="O11" s="62"/>
      <c r="S11" s="54"/>
      <c r="T11"/>
      <c r="U11"/>
      <c r="V11"/>
      <c r="W11"/>
    </row>
    <row r="12" spans="1:32" ht="19.8" customHeight="1" x14ac:dyDescent="0.3">
      <c r="A12" s="139">
        <f ca="1">COUNTIFS('Works to do'!$D:$D,"&lt;&gt;0",'Works to do'!$F:$F,A11)</f>
        <v>2</v>
      </c>
      <c r="B12" s="60"/>
      <c r="C12" s="139">
        <f ca="1">COUNTIFS('Works to do'!$D:$D,"&lt;&gt;0",'Works to do'!$F:$F,C11)</f>
        <v>2</v>
      </c>
      <c r="D12" s="60"/>
      <c r="E12" s="139">
        <f ca="1">COUNTIFS('Works to do'!$D:$D,"&lt;&gt;0",'Works to do'!$F:$F,E11)</f>
        <v>2</v>
      </c>
      <c r="F12" s="60"/>
      <c r="G12" s="139">
        <f ca="1">COUNTIFS('Works to do'!$D:$D,"&lt;&gt;0",'Works to do'!$F:$F,G11)</f>
        <v>2</v>
      </c>
      <c r="H12" s="60"/>
      <c r="I12" s="139">
        <f ca="1">COUNTIFS('Works to do'!$D:$D,"&lt;&gt;0",'Works to do'!$F:$F,I11)</f>
        <v>2</v>
      </c>
      <c r="J12" s="60"/>
      <c r="K12" s="139">
        <f ca="1">COUNTIFS('Works to do'!$D:$D,"&lt;&gt;0",'Works to do'!$F:$F,K11)</f>
        <v>2</v>
      </c>
      <c r="L12" s="60"/>
      <c r="M12" s="139">
        <f ca="1">COUNTIFS('Works to do'!$D:$D,"&lt;&gt;0",'Works to do'!$F:$F,M11)</f>
        <v>0</v>
      </c>
      <c r="O12" s="61"/>
      <c r="S12" s="59"/>
      <c r="T12"/>
      <c r="U12"/>
      <c r="V12"/>
      <c r="W12"/>
    </row>
    <row r="13" spans="1:32" ht="19.8" customHeight="1" x14ac:dyDescent="0.3">
      <c r="A13" s="139"/>
      <c r="B13" s="60"/>
      <c r="C13" s="139"/>
      <c r="D13" s="60"/>
      <c r="E13" s="139"/>
      <c r="F13" s="60"/>
      <c r="G13" s="139"/>
      <c r="H13" s="60"/>
      <c r="I13" s="139"/>
      <c r="J13" s="60"/>
      <c r="K13" s="139"/>
      <c r="L13" s="60"/>
      <c r="M13" s="139"/>
      <c r="T13"/>
      <c r="U13"/>
      <c r="V13"/>
      <c r="W13"/>
    </row>
    <row r="14" spans="1:32" s="59" customFormat="1" ht="19.8" customHeight="1" x14ac:dyDescent="0.3">
      <c r="A14" s="55">
        <f ca="1">A11+7</f>
        <v>45319</v>
      </c>
      <c r="B14" s="56"/>
      <c r="C14" s="57">
        <f ca="1">C11+7</f>
        <v>45320</v>
      </c>
      <c r="D14" s="58"/>
      <c r="E14" s="57">
        <f ca="1">E11+7</f>
        <v>45321</v>
      </c>
      <c r="F14" s="58"/>
      <c r="G14" s="57">
        <f ca="1">G11+7</f>
        <v>45322</v>
      </c>
      <c r="H14" s="58"/>
      <c r="I14" s="57">
        <f ca="1">I11+7</f>
        <v>45323</v>
      </c>
      <c r="J14" s="58"/>
      <c r="K14" s="57">
        <f ca="1">K11+7</f>
        <v>45324</v>
      </c>
      <c r="L14" s="58"/>
      <c r="M14" s="57">
        <f ca="1">M11+7</f>
        <v>45325</v>
      </c>
      <c r="O14" s="64" t="s">
        <v>0</v>
      </c>
      <c r="S14" s="54"/>
      <c r="T14"/>
      <c r="U14"/>
      <c r="V14"/>
      <c r="W14"/>
    </row>
    <row r="15" spans="1:32" ht="19.8" customHeight="1" x14ac:dyDescent="0.3">
      <c r="A15" s="139">
        <f ca="1">COUNTIFS('Works to do'!$D:$D,"&lt;&gt;0",'Works to do'!$F:$F,A14)</f>
        <v>0</v>
      </c>
      <c r="B15" s="60"/>
      <c r="C15" s="139">
        <f ca="1">COUNTIFS('Works to do'!$D:$D,"&lt;&gt;0",'Works to do'!$F:$F,C14)</f>
        <v>0</v>
      </c>
      <c r="D15" s="60"/>
      <c r="E15" s="139">
        <f ca="1">COUNTIFS('Works to do'!$D:$D,"&lt;&gt;0",'Works to do'!$F:$F,E14)</f>
        <v>0</v>
      </c>
      <c r="F15" s="60"/>
      <c r="G15" s="139">
        <f ca="1">COUNTIFS('Works to do'!$D:$D,"&lt;&gt;0",'Works to do'!$F:$F,G14)</f>
        <v>0</v>
      </c>
      <c r="H15" s="60"/>
      <c r="I15" s="139">
        <f ca="1">COUNTIFS('Works to do'!$D:$D,"&lt;&gt;0",'Works to do'!$F:$F,I14)</f>
        <v>0</v>
      </c>
      <c r="J15" s="60"/>
      <c r="K15" s="139">
        <f ca="1">COUNTIFS('Works to do'!$D:$D,"&lt;&gt;0",'Works to do'!$F:$F,K14)</f>
        <v>0</v>
      </c>
      <c r="L15" s="60"/>
      <c r="M15" s="139">
        <f ca="1">COUNTIFS('Works to do'!$D:$D,"&lt;&gt;0",'Works to do'!$F:$F,M14)</f>
        <v>0</v>
      </c>
      <c r="O15" s="141">
        <f ca="1">COUNTIFS('Works to do'!$D:$D,"&lt;&gt;0",'Works to do'!$F:$F,"ASAP")</f>
        <v>0</v>
      </c>
      <c r="Q15" s="59"/>
      <c r="R15" s="59"/>
      <c r="S15" s="59"/>
      <c r="T15"/>
      <c r="U15"/>
      <c r="V15"/>
      <c r="W15"/>
    </row>
    <row r="16" spans="1:32" ht="19.8" customHeight="1" x14ac:dyDescent="0.3">
      <c r="A16" s="139"/>
      <c r="B16" s="60"/>
      <c r="C16" s="139"/>
      <c r="D16" s="60"/>
      <c r="E16" s="139"/>
      <c r="F16" s="60"/>
      <c r="G16" s="139"/>
      <c r="H16" s="60"/>
      <c r="I16" s="139"/>
      <c r="J16" s="60"/>
      <c r="K16" s="139"/>
      <c r="L16" s="60"/>
      <c r="M16" s="139"/>
      <c r="O16" s="141"/>
      <c r="T16"/>
      <c r="U16"/>
      <c r="V16"/>
      <c r="W16"/>
    </row>
    <row r="17" spans="1:23" s="59" customFormat="1" ht="19.8" customHeight="1" x14ac:dyDescent="0.3">
      <c r="A17" s="55">
        <f ca="1">A14+7</f>
        <v>45326</v>
      </c>
      <c r="B17" s="56"/>
      <c r="C17" s="57">
        <f ca="1">C14+7</f>
        <v>45327</v>
      </c>
      <c r="D17" s="58"/>
      <c r="E17" s="57">
        <f ca="1">E14+7</f>
        <v>45328</v>
      </c>
      <c r="F17" s="58"/>
      <c r="G17" s="57">
        <f ca="1">G14+7</f>
        <v>45329</v>
      </c>
      <c r="H17" s="58"/>
      <c r="I17" s="57">
        <f ca="1">I14+7</f>
        <v>45330</v>
      </c>
      <c r="J17" s="58"/>
      <c r="K17" s="57">
        <f ca="1">K14+7</f>
        <v>45331</v>
      </c>
      <c r="L17" s="58"/>
      <c r="M17" s="57">
        <f ca="1">M14+7</f>
        <v>45332</v>
      </c>
      <c r="O17" s="64" t="s">
        <v>10</v>
      </c>
      <c r="Q17"/>
      <c r="R17"/>
      <c r="S17"/>
      <c r="T17"/>
      <c r="U17"/>
      <c r="V17"/>
      <c r="W17"/>
    </row>
    <row r="18" spans="1:23" ht="19.8" customHeight="1" x14ac:dyDescent="0.3">
      <c r="A18" s="139">
        <f ca="1">COUNTIFS('Works to do'!$D:$D,"&lt;&gt;0",'Works to do'!$F:$F,A17)</f>
        <v>0</v>
      </c>
      <c r="B18" s="60"/>
      <c r="C18" s="139">
        <f ca="1">COUNTIFS('Works to do'!$D:$D,"&lt;&gt;0",'Works to do'!$F:$F,C17)</f>
        <v>0</v>
      </c>
      <c r="D18" s="60"/>
      <c r="E18" s="139">
        <f ca="1">COUNTIFS('Works to do'!$D:$D,"&lt;&gt;0",'Works to do'!$F:$F,E17)</f>
        <v>0</v>
      </c>
      <c r="F18" s="60"/>
      <c r="G18" s="139">
        <f ca="1">COUNTIFS('Works to do'!$D:$D,"&lt;&gt;0",'Works to do'!$F:$F,G17)</f>
        <v>0</v>
      </c>
      <c r="H18" s="60"/>
      <c r="I18" s="139">
        <f ca="1">COUNTIFS('Works to do'!$D:$D,"&lt;&gt;0",'Works to do'!$F:$F,I17)</f>
        <v>0</v>
      </c>
      <c r="J18" s="60"/>
      <c r="K18" s="139">
        <f ca="1">COUNTIFS('Works to do'!$D:$D,"&lt;&gt;0",'Works to do'!$F:$F,K17)</f>
        <v>0</v>
      </c>
      <c r="L18" s="60"/>
      <c r="M18" s="139">
        <f ca="1">COUNTIFS('Works to do'!$D:$D,"&lt;&gt;0",'Works to do'!$F:$F,M17)</f>
        <v>0</v>
      </c>
      <c r="O18" s="141">
        <f ca="1">COUNTIFS('Works to do'!$D:$D,"&lt;&gt;0",'Works to do'!$F:$F,"TBA")</f>
        <v>0</v>
      </c>
      <c r="Q18"/>
      <c r="R18"/>
      <c r="S18"/>
      <c r="T18"/>
      <c r="U18"/>
      <c r="V18"/>
    </row>
    <row r="19" spans="1:23" ht="19.8" customHeight="1" x14ac:dyDescent="0.3">
      <c r="A19" s="139"/>
      <c r="B19" s="60"/>
      <c r="C19" s="139"/>
      <c r="D19" s="60"/>
      <c r="E19" s="139"/>
      <c r="F19" s="60"/>
      <c r="G19" s="139"/>
      <c r="H19" s="60"/>
      <c r="I19" s="139"/>
      <c r="J19" s="60"/>
      <c r="K19" s="139"/>
      <c r="L19" s="60"/>
      <c r="M19" s="139"/>
      <c r="O19" s="141"/>
      <c r="Q19"/>
      <c r="R19"/>
      <c r="S19"/>
      <c r="T19"/>
    </row>
    <row r="20" spans="1:23" ht="19.8" customHeight="1" x14ac:dyDescent="0.3">
      <c r="Q20"/>
      <c r="R20"/>
      <c r="S20"/>
      <c r="T20"/>
    </row>
    <row r="21" spans="1:23" ht="19.8" customHeight="1" x14ac:dyDescent="0.3">
      <c r="Q21"/>
      <c r="R21"/>
      <c r="S21"/>
      <c r="T21"/>
    </row>
  </sheetData>
  <mergeCells count="44">
    <mergeCell ref="M15:M16"/>
    <mergeCell ref="O15:O16"/>
    <mergeCell ref="A18:A19"/>
    <mergeCell ref="C18:C19"/>
    <mergeCell ref="E18:E19"/>
    <mergeCell ref="G18:G19"/>
    <mergeCell ref="I18:I19"/>
    <mergeCell ref="K18:K19"/>
    <mergeCell ref="M18:M19"/>
    <mergeCell ref="O18:O19"/>
    <mergeCell ref="A15:A16"/>
    <mergeCell ref="C15:C16"/>
    <mergeCell ref="E15:E16"/>
    <mergeCell ref="G15:G16"/>
    <mergeCell ref="I15:I16"/>
    <mergeCell ref="K15:K16"/>
    <mergeCell ref="M9:M10"/>
    <mergeCell ref="A12:A13"/>
    <mergeCell ref="C12:C13"/>
    <mergeCell ref="E12:E13"/>
    <mergeCell ref="G12:G13"/>
    <mergeCell ref="I12:I13"/>
    <mergeCell ref="K12:K13"/>
    <mergeCell ref="M12:M13"/>
    <mergeCell ref="A9:A10"/>
    <mergeCell ref="C9:C10"/>
    <mergeCell ref="E9:E10"/>
    <mergeCell ref="G9:G10"/>
    <mergeCell ref="I9:I10"/>
    <mergeCell ref="K9:K10"/>
    <mergeCell ref="M3:M4"/>
    <mergeCell ref="A6:A7"/>
    <mergeCell ref="C6:C7"/>
    <mergeCell ref="E6:E7"/>
    <mergeCell ref="G6:G7"/>
    <mergeCell ref="I6:I7"/>
    <mergeCell ref="K6:K7"/>
    <mergeCell ref="M6:M7"/>
    <mergeCell ref="A3:A4"/>
    <mergeCell ref="C3:C4"/>
    <mergeCell ref="E3:E4"/>
    <mergeCell ref="G3:G4"/>
    <mergeCell ref="I3:I4"/>
    <mergeCell ref="K3:K4"/>
  </mergeCells>
  <phoneticPr fontId="35" type="noConversion"/>
  <conditionalFormatting sqref="A2:M19">
    <cfRule type="expression" dxfId="10" priority="8">
      <formula>A2=$O$1</formula>
    </cfRule>
    <cfRule type="cellIs" dxfId="9" priority="9" operator="equal">
      <formula>0</formula>
    </cfRule>
  </conditionalFormatting>
  <conditionalFormatting sqref="A3:M4 A6:M7 A9:M10 A12:M13 A15:M16 A18:M19">
    <cfRule type="cellIs" dxfId="8" priority="405" operator="greaterThan">
      <formula>0</formula>
    </cfRule>
  </conditionalFormatting>
  <conditionalFormatting sqref="A2:M2 A5:M5 A8:M8 A11:M11 A14:M14 A17:M17">
    <cfRule type="expression" dxfId="7" priority="19">
      <formula>AND(MONTH(A2)&lt;&gt;MONTH($O$1),A2&gt;0)</formula>
    </cfRule>
  </conditionalFormatting>
  <conditionalFormatting sqref="A3:M4 A6:M7 A9:M10 A12:M13 A15:M16 O15:O16 A18:M19 O18:O19">
    <cfRule type="expression" dxfId="6" priority="327">
      <formula>MONTH(A2)&lt;&gt;MONTH($O$1)</formula>
    </cfRule>
  </conditionalFormatting>
  <conditionalFormatting sqref="O18:O19 O15:O16">
    <cfRule type="cellIs" dxfId="5" priority="27" operator="equal">
      <formula>0</formula>
    </cfRule>
  </conditionalFormatting>
  <conditionalFormatting sqref="R2:V8">
    <cfRule type="cellIs" dxfId="4" priority="4" operator="notEqual">
      <formula>0</formula>
    </cfRule>
  </conditionalFormatting>
  <conditionalFormatting sqref="Q2:Q8">
    <cfRule type="expression" dxfId="3" priority="7">
      <formula>SUM($R2:$U2)&gt;0</formula>
    </cfRule>
  </conditionalFormatting>
  <conditionalFormatting sqref="A1:M1">
    <cfRule type="expression" dxfId="2" priority="365">
      <formula>CHOOSE(WEEKDAY($O$1,2),"Mon","Tue","Wed","Thu","Fri","Sat","Sun")=A$1</formula>
    </cfRule>
  </conditionalFormatting>
  <conditionalFormatting sqref="A3:M19">
    <cfRule type="expression" dxfId="1" priority="360">
      <formula>A2=$O$1</formula>
    </cfRule>
  </conditionalFormatting>
  <dataValidations count="1">
    <dataValidation type="list" allowBlank="1" showInputMessage="1" showErrorMessage="1" sqref="O2" xr:uid="{03E01EF4-ABEC-421D-AAA1-FCA1F191D315}">
      <formula1>"First Week,Current Week"</formula1>
    </dataValidation>
  </dataValidations>
  <pageMargins left="0.7" right="0.7" top="0.75" bottom="0.75" header="0.3" footer="0.3"/>
  <pageSetup orientation="portrait" horizontalDpi="300" verticalDpi="300" r:id="rId1"/>
  <ignoredErrors>
    <ignoredError sqref="R2:V8" calculatedColum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347" id="{7EBC8F79-B1F4-4F99-B229-BC0DE08CD302}">
            <xm:f>IF(AND(A3&gt;0,A3&lt;40000),COUNTIFS('Works to do'!$D:$D,$O$6,'Works to do'!$F:$F,A2)&gt;0,FALSE)</xm:f>
            <x14:dxf>
              <fill>
                <patternFill>
                  <bgColor rgb="FF0070C0"/>
                </patternFill>
              </fill>
            </x14:dxf>
          </x14:cfRule>
          <xm:sqref>A3:M19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B05B-D232-489E-B336-389C416666CB}">
  <sheetPr codeName="Sheet4"/>
  <dimension ref="A1:J13"/>
  <sheetViews>
    <sheetView workbookViewId="0">
      <selection activeCell="C1" sqref="C1"/>
    </sheetView>
  </sheetViews>
  <sheetFormatPr defaultRowHeight="14.4" x14ac:dyDescent="0.3"/>
  <cols>
    <col min="1" max="1" width="17.6640625" bestFit="1" customWidth="1"/>
    <col min="2" max="2" width="16.33203125" bestFit="1" customWidth="1"/>
    <col min="3" max="5" width="9.5546875" bestFit="1" customWidth="1"/>
    <col min="6" max="6" width="4.6640625" bestFit="1" customWidth="1"/>
    <col min="7" max="7" width="9.77734375" bestFit="1" customWidth="1"/>
    <col min="8" max="9" width="9.5546875" bestFit="1" customWidth="1"/>
    <col min="10" max="10" width="11.44140625" bestFit="1" customWidth="1"/>
    <col min="13" max="13" width="13.21875" bestFit="1" customWidth="1"/>
  </cols>
  <sheetData>
    <row r="1" spans="1:10" x14ac:dyDescent="0.3">
      <c r="A1" s="67" t="s">
        <v>68</v>
      </c>
      <c r="B1" s="67" t="s">
        <v>69</v>
      </c>
    </row>
    <row r="2" spans="1:10" x14ac:dyDescent="0.3">
      <c r="A2" s="67" t="s">
        <v>66</v>
      </c>
      <c r="B2" t="s">
        <v>45</v>
      </c>
      <c r="C2" t="s">
        <v>49</v>
      </c>
      <c r="D2" t="s">
        <v>47</v>
      </c>
      <c r="E2" t="s">
        <v>102</v>
      </c>
      <c r="F2" t="s">
        <v>89</v>
      </c>
      <c r="G2" t="s">
        <v>52</v>
      </c>
      <c r="H2" t="s">
        <v>92</v>
      </c>
      <c r="I2" t="s">
        <v>74</v>
      </c>
      <c r="J2" t="s">
        <v>67</v>
      </c>
    </row>
    <row r="3" spans="1:10" x14ac:dyDescent="0.3">
      <c r="A3" s="68">
        <v>45308</v>
      </c>
      <c r="B3" s="144"/>
      <c r="C3" s="144"/>
      <c r="D3" s="144">
        <v>1</v>
      </c>
      <c r="E3" s="144"/>
      <c r="F3" s="144"/>
      <c r="G3" s="144"/>
      <c r="H3" s="144"/>
      <c r="I3" s="144">
        <v>1</v>
      </c>
      <c r="J3" s="144">
        <v>2</v>
      </c>
    </row>
    <row r="4" spans="1:10" x14ac:dyDescent="0.3">
      <c r="A4" s="68">
        <v>45309</v>
      </c>
      <c r="B4" s="144">
        <v>1</v>
      </c>
      <c r="C4" s="144"/>
      <c r="D4" s="144"/>
      <c r="E4" s="144"/>
      <c r="F4" s="144"/>
      <c r="G4" s="144"/>
      <c r="H4" s="144">
        <v>1</v>
      </c>
      <c r="I4" s="144"/>
      <c r="J4" s="144">
        <v>2</v>
      </c>
    </row>
    <row r="5" spans="1:10" x14ac:dyDescent="0.3">
      <c r="A5" s="68">
        <v>45310</v>
      </c>
      <c r="B5" s="144"/>
      <c r="C5" s="144"/>
      <c r="D5" s="144"/>
      <c r="E5" s="144">
        <v>1</v>
      </c>
      <c r="F5" s="144"/>
      <c r="G5" s="144"/>
      <c r="H5" s="144"/>
      <c r="I5" s="144">
        <v>1</v>
      </c>
      <c r="J5" s="144">
        <v>2</v>
      </c>
    </row>
    <row r="6" spans="1:10" x14ac:dyDescent="0.3">
      <c r="A6" s="68">
        <v>45311</v>
      </c>
      <c r="B6" s="144">
        <v>1</v>
      </c>
      <c r="C6" s="144">
        <v>1</v>
      </c>
      <c r="D6" s="144"/>
      <c r="E6" s="144"/>
      <c r="F6" s="144"/>
      <c r="G6" s="144"/>
      <c r="H6" s="144"/>
      <c r="I6" s="144"/>
      <c r="J6" s="144">
        <v>2</v>
      </c>
    </row>
    <row r="7" spans="1:10" x14ac:dyDescent="0.3">
      <c r="A7" s="68">
        <v>45312</v>
      </c>
      <c r="B7" s="144"/>
      <c r="C7" s="144"/>
      <c r="D7" s="144"/>
      <c r="E7" s="144"/>
      <c r="F7" s="144">
        <v>1</v>
      </c>
      <c r="G7" s="144"/>
      <c r="H7" s="144">
        <v>1</v>
      </c>
      <c r="I7" s="144"/>
      <c r="J7" s="144">
        <v>2</v>
      </c>
    </row>
    <row r="8" spans="1:10" x14ac:dyDescent="0.3">
      <c r="A8" s="68">
        <v>45313</v>
      </c>
      <c r="B8" s="144"/>
      <c r="C8" s="144"/>
      <c r="D8" s="144">
        <v>1</v>
      </c>
      <c r="E8" s="144"/>
      <c r="F8" s="144">
        <v>1</v>
      </c>
      <c r="G8" s="144"/>
      <c r="H8" s="144"/>
      <c r="I8" s="144"/>
      <c r="J8" s="144">
        <v>2</v>
      </c>
    </row>
    <row r="9" spans="1:10" x14ac:dyDescent="0.3">
      <c r="A9" s="68">
        <v>45314</v>
      </c>
      <c r="B9" s="144"/>
      <c r="C9" s="144"/>
      <c r="D9" s="144"/>
      <c r="E9" s="144"/>
      <c r="F9" s="144"/>
      <c r="G9" s="144">
        <v>2</v>
      </c>
      <c r="H9" s="144"/>
      <c r="I9" s="144"/>
      <c r="J9" s="144">
        <v>2</v>
      </c>
    </row>
    <row r="10" spans="1:10" x14ac:dyDescent="0.3">
      <c r="A10" s="68">
        <v>45315</v>
      </c>
      <c r="B10" s="144"/>
      <c r="C10" s="144"/>
      <c r="D10" s="144"/>
      <c r="E10" s="144"/>
      <c r="F10" s="144"/>
      <c r="G10" s="144"/>
      <c r="H10" s="144">
        <v>2</v>
      </c>
      <c r="I10" s="144"/>
      <c r="J10" s="144">
        <v>2</v>
      </c>
    </row>
    <row r="11" spans="1:10" x14ac:dyDescent="0.3">
      <c r="A11" s="68">
        <v>45316</v>
      </c>
      <c r="B11" s="144"/>
      <c r="C11" s="144"/>
      <c r="D11" s="144"/>
      <c r="E11" s="144">
        <v>1</v>
      </c>
      <c r="F11" s="144"/>
      <c r="G11" s="144"/>
      <c r="H11" s="144">
        <v>1</v>
      </c>
      <c r="I11" s="144"/>
      <c r="J11" s="144">
        <v>2</v>
      </c>
    </row>
    <row r="12" spans="1:10" x14ac:dyDescent="0.3">
      <c r="A12" s="68">
        <v>45317</v>
      </c>
      <c r="B12" s="144"/>
      <c r="C12" s="144"/>
      <c r="D12" s="144"/>
      <c r="E12" s="144">
        <v>1</v>
      </c>
      <c r="F12" s="144"/>
      <c r="G12" s="144"/>
      <c r="H12" s="144">
        <v>1</v>
      </c>
      <c r="I12" s="144"/>
      <c r="J12" s="144">
        <v>2</v>
      </c>
    </row>
    <row r="13" spans="1:10" x14ac:dyDescent="0.3">
      <c r="A13" s="68" t="s">
        <v>67</v>
      </c>
      <c r="B13" s="144">
        <v>2</v>
      </c>
      <c r="C13" s="144">
        <v>1</v>
      </c>
      <c r="D13" s="144">
        <v>2</v>
      </c>
      <c r="E13" s="144">
        <v>3</v>
      </c>
      <c r="F13" s="144">
        <v>2</v>
      </c>
      <c r="G13" s="144">
        <v>2</v>
      </c>
      <c r="H13" s="144">
        <v>6</v>
      </c>
      <c r="I13" s="144">
        <v>2</v>
      </c>
      <c r="J13" s="144">
        <v>20</v>
      </c>
    </row>
  </sheetData>
  <phoneticPr fontId="35"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BBF96-563B-40C9-88EB-297BEBF9E867}">
  <sheetPr codeName="Sheet5"/>
  <dimension ref="A1:Q27"/>
  <sheetViews>
    <sheetView workbookViewId="0">
      <selection sqref="A1:B1"/>
    </sheetView>
  </sheetViews>
  <sheetFormatPr defaultColWidth="3.77734375" defaultRowHeight="16.95" customHeight="1" x14ac:dyDescent="0.3"/>
  <cols>
    <col min="1" max="1" width="17.109375" style="2" bestFit="1" customWidth="1"/>
    <col min="2" max="2" width="10" style="2" bestFit="1" customWidth="1"/>
    <col min="3" max="3" width="3.77734375" style="2"/>
    <col min="4" max="4" width="16.21875" style="2" bestFit="1" customWidth="1"/>
    <col min="5" max="13" width="5.33203125" style="2" bestFit="1" customWidth="1"/>
    <col min="14" max="17" width="6.33203125" style="2" bestFit="1" customWidth="1"/>
    <col min="18" max="16384" width="3.77734375" style="2"/>
  </cols>
  <sheetData>
    <row r="1" spans="1:17" ht="16.95" customHeight="1" thickBot="1" x14ac:dyDescent="0.35">
      <c r="A1" s="142" t="s">
        <v>3</v>
      </c>
      <c r="B1" s="142"/>
      <c r="D1" s="11"/>
      <c r="E1" s="12">
        <v>44866</v>
      </c>
      <c r="F1" s="13">
        <v>44867</v>
      </c>
      <c r="G1" s="13">
        <v>44868</v>
      </c>
      <c r="H1" s="13">
        <v>44869</v>
      </c>
      <c r="I1" s="13">
        <v>44870</v>
      </c>
      <c r="J1" s="14">
        <v>44871</v>
      </c>
      <c r="K1" s="13">
        <v>44872</v>
      </c>
      <c r="L1" s="13">
        <v>44873</v>
      </c>
      <c r="M1" s="13">
        <v>44874</v>
      </c>
      <c r="N1" s="13">
        <v>44875</v>
      </c>
      <c r="O1" s="13">
        <v>44876</v>
      </c>
      <c r="P1" s="13">
        <v>44877</v>
      </c>
      <c r="Q1" s="14">
        <v>44878</v>
      </c>
    </row>
    <row r="2" spans="1:17" ht="16.95" customHeight="1" x14ac:dyDescent="0.3">
      <c r="A2" s="1" t="s">
        <v>29</v>
      </c>
      <c r="B2" s="3">
        <v>44875</v>
      </c>
      <c r="D2" s="6" t="s">
        <v>28</v>
      </c>
      <c r="E2" s="6"/>
      <c r="F2" s="7"/>
      <c r="G2" s="7"/>
      <c r="H2" s="7"/>
      <c r="I2" s="7"/>
      <c r="J2" s="5"/>
      <c r="K2" s="31"/>
      <c r="L2" s="17"/>
      <c r="M2" s="17"/>
      <c r="N2" s="16"/>
      <c r="O2" s="7"/>
      <c r="P2" s="7"/>
      <c r="Q2" s="5"/>
    </row>
    <row r="3" spans="1:17" ht="16.95" customHeight="1" x14ac:dyDescent="0.3">
      <c r="A3" s="1" t="s">
        <v>30</v>
      </c>
      <c r="B3" s="3">
        <v>44873</v>
      </c>
      <c r="D3" s="6" t="s">
        <v>25</v>
      </c>
      <c r="E3" s="6"/>
      <c r="F3" s="7"/>
      <c r="G3" s="19"/>
      <c r="H3" s="21"/>
      <c r="I3" s="21"/>
      <c r="J3" s="33"/>
      <c r="K3" s="18"/>
      <c r="L3" s="36"/>
      <c r="M3" s="7"/>
      <c r="N3" s="7"/>
      <c r="O3" s="7"/>
      <c r="P3" s="7"/>
      <c r="Q3" s="5"/>
    </row>
    <row r="4" spans="1:17" ht="16.95" customHeight="1" x14ac:dyDescent="0.3">
      <c r="A4" s="1" t="s">
        <v>31</v>
      </c>
      <c r="B4" s="3">
        <v>44873</v>
      </c>
      <c r="D4" s="6" t="s">
        <v>24</v>
      </c>
      <c r="E4" s="6"/>
      <c r="F4" s="20"/>
      <c r="G4" s="20"/>
      <c r="H4" s="27"/>
      <c r="I4" s="20"/>
      <c r="J4" s="34"/>
      <c r="K4" s="7"/>
      <c r="M4" s="7"/>
      <c r="N4" s="7"/>
      <c r="O4" s="7"/>
      <c r="P4" s="7"/>
      <c r="Q4" s="5"/>
    </row>
    <row r="5" spans="1:17" ht="16.95" customHeight="1" x14ac:dyDescent="0.3">
      <c r="A5" s="1" t="s">
        <v>32</v>
      </c>
      <c r="B5" s="3">
        <v>44874</v>
      </c>
      <c r="D5" s="26" t="s">
        <v>36</v>
      </c>
      <c r="E5" s="23"/>
      <c r="F5" s="22"/>
      <c r="G5" s="7"/>
      <c r="H5" s="7"/>
      <c r="I5" s="7"/>
      <c r="J5" s="5"/>
      <c r="K5" s="7"/>
      <c r="L5" s="7"/>
      <c r="M5" s="7"/>
      <c r="N5" s="7"/>
      <c r="O5" s="7"/>
      <c r="P5" s="7"/>
      <c r="Q5" s="5"/>
    </row>
    <row r="6" spans="1:17" ht="16.95" customHeight="1" x14ac:dyDescent="0.3">
      <c r="D6" s="26" t="s">
        <v>38</v>
      </c>
      <c r="E6" s="6"/>
      <c r="F6" s="24"/>
      <c r="G6" s="22"/>
      <c r="H6" s="7"/>
      <c r="I6" s="30"/>
      <c r="J6" s="5"/>
      <c r="K6" s="7"/>
      <c r="L6" s="7"/>
      <c r="M6" s="7"/>
      <c r="N6" s="7"/>
      <c r="O6" s="7"/>
      <c r="P6" s="7"/>
      <c r="Q6" s="5"/>
    </row>
    <row r="7" spans="1:17" ht="16.95" customHeight="1" x14ac:dyDescent="0.3">
      <c r="A7" s="142" t="s">
        <v>5</v>
      </c>
      <c r="B7" s="142"/>
      <c r="D7" s="26" t="s">
        <v>37</v>
      </c>
      <c r="E7" s="6"/>
      <c r="F7" s="7"/>
      <c r="G7" s="7"/>
      <c r="H7" s="7"/>
      <c r="I7" s="24"/>
      <c r="J7" s="35"/>
      <c r="K7" s="22"/>
      <c r="L7" s="7"/>
      <c r="M7" s="30"/>
      <c r="N7" s="7"/>
      <c r="O7" s="7"/>
      <c r="P7" s="7"/>
      <c r="Q7" s="5"/>
    </row>
    <row r="8" spans="1:17" ht="16.95" customHeight="1" x14ac:dyDescent="0.3">
      <c r="A8" s="1" t="s">
        <v>15</v>
      </c>
      <c r="B8" s="3">
        <v>44873</v>
      </c>
      <c r="D8" s="6" t="s">
        <v>22</v>
      </c>
      <c r="E8" s="6"/>
      <c r="F8" s="7"/>
      <c r="G8" s="7"/>
      <c r="H8" s="7"/>
      <c r="I8" s="7"/>
      <c r="J8" s="5"/>
      <c r="K8" s="24"/>
      <c r="L8" s="24"/>
      <c r="M8" s="24"/>
      <c r="N8" s="24"/>
      <c r="O8" s="24"/>
      <c r="P8" s="22"/>
      <c r="Q8" s="5"/>
    </row>
    <row r="9" spans="1:17" ht="16.95" customHeight="1" x14ac:dyDescent="0.3">
      <c r="A9" s="1" t="s">
        <v>26</v>
      </c>
      <c r="B9" s="3">
        <v>44868</v>
      </c>
      <c r="D9" s="26" t="s">
        <v>16</v>
      </c>
      <c r="E9" s="25"/>
      <c r="F9" s="7"/>
      <c r="G9" s="7"/>
      <c r="H9" s="7"/>
      <c r="I9" s="7"/>
      <c r="J9" s="29"/>
      <c r="K9" s="7"/>
      <c r="L9" s="7"/>
      <c r="M9" s="7"/>
      <c r="N9" s="7"/>
      <c r="O9" s="7"/>
      <c r="P9" s="7"/>
      <c r="Q9" s="5"/>
    </row>
    <row r="10" spans="1:17" ht="16.95" customHeight="1" x14ac:dyDescent="0.3">
      <c r="A10" s="1" t="s">
        <v>27</v>
      </c>
      <c r="B10" s="3">
        <v>44871</v>
      </c>
      <c r="D10" s="6" t="s">
        <v>20</v>
      </c>
      <c r="E10" s="25"/>
      <c r="F10" s="7"/>
      <c r="G10" s="7"/>
      <c r="H10" s="7"/>
      <c r="I10" s="7"/>
      <c r="J10" s="5"/>
      <c r="K10" s="7"/>
      <c r="L10" s="7"/>
      <c r="M10" s="7"/>
      <c r="N10" s="7"/>
      <c r="O10" s="7"/>
      <c r="P10" s="7"/>
      <c r="Q10" s="5"/>
    </row>
    <row r="11" spans="1:17" ht="16.95" customHeight="1" x14ac:dyDescent="0.3">
      <c r="D11" s="6" t="s">
        <v>19</v>
      </c>
      <c r="E11" s="25"/>
      <c r="F11" s="28"/>
      <c r="G11" s="7"/>
      <c r="H11" s="7"/>
      <c r="I11" s="7"/>
      <c r="J11" s="5"/>
      <c r="K11" s="7"/>
      <c r="L11" s="7"/>
      <c r="M11" s="7"/>
      <c r="N11" s="7"/>
      <c r="O11" s="7"/>
      <c r="P11" s="7"/>
      <c r="Q11" s="5"/>
    </row>
    <row r="12" spans="1:17" ht="16.95" customHeight="1" x14ac:dyDescent="0.3">
      <c r="A12" s="142" t="s">
        <v>6</v>
      </c>
      <c r="B12" s="142"/>
      <c r="D12" s="26" t="s">
        <v>35</v>
      </c>
      <c r="E12" s="6"/>
      <c r="F12" s="7"/>
      <c r="G12" s="7"/>
      <c r="H12" s="7"/>
      <c r="I12" s="7"/>
      <c r="J12" s="5"/>
      <c r="K12" s="32"/>
      <c r="L12" s="7"/>
      <c r="M12" s="7"/>
      <c r="N12" s="7"/>
      <c r="O12" s="7"/>
      <c r="P12" s="7"/>
      <c r="Q12" s="29"/>
    </row>
    <row r="13" spans="1:17" ht="16.95" customHeight="1" thickBot="1" x14ac:dyDescent="0.35">
      <c r="A13" s="1" t="s">
        <v>17</v>
      </c>
      <c r="B13" s="3">
        <v>44874</v>
      </c>
      <c r="D13" s="8" t="s">
        <v>33</v>
      </c>
      <c r="E13" s="8"/>
      <c r="F13" s="9"/>
      <c r="G13" s="9"/>
      <c r="H13" s="9"/>
      <c r="I13" s="9"/>
      <c r="J13" s="10"/>
      <c r="K13" s="9"/>
      <c r="L13" s="15"/>
      <c r="M13" s="9"/>
      <c r="N13" s="9"/>
      <c r="O13" s="9"/>
      <c r="P13" s="9"/>
      <c r="Q13" s="10"/>
    </row>
    <row r="15" spans="1:17" ht="16.95" customHeight="1" x14ac:dyDescent="0.3">
      <c r="A15" s="142" t="s">
        <v>7</v>
      </c>
      <c r="B15" s="142"/>
    </row>
    <row r="16" spans="1:17" ht="16.95" customHeight="1" x14ac:dyDescent="0.3">
      <c r="A16" s="1" t="s">
        <v>36</v>
      </c>
      <c r="B16" s="3">
        <v>44867</v>
      </c>
    </row>
    <row r="17" spans="1:2" ht="16.95" customHeight="1" x14ac:dyDescent="0.3">
      <c r="A17" s="1" t="s">
        <v>38</v>
      </c>
      <c r="B17" s="3">
        <v>44870</v>
      </c>
    </row>
    <row r="18" spans="1:2" ht="16.95" customHeight="1" x14ac:dyDescent="0.3">
      <c r="A18" s="1" t="s">
        <v>37</v>
      </c>
      <c r="B18" s="3">
        <v>44874</v>
      </c>
    </row>
    <row r="19" spans="1:2" ht="16.95" customHeight="1" x14ac:dyDescent="0.3">
      <c r="A19" s="1" t="s">
        <v>23</v>
      </c>
      <c r="B19" s="3">
        <v>44877</v>
      </c>
    </row>
    <row r="21" spans="1:2" ht="16.95" customHeight="1" x14ac:dyDescent="0.3">
      <c r="A21" s="142" t="s">
        <v>8</v>
      </c>
      <c r="B21" s="142"/>
    </row>
    <row r="22" spans="1:2" ht="16.95" customHeight="1" x14ac:dyDescent="0.3">
      <c r="A22" s="1" t="s">
        <v>18</v>
      </c>
      <c r="B22" s="4">
        <v>44866</v>
      </c>
    </row>
    <row r="23" spans="1:2" ht="16.95" customHeight="1" x14ac:dyDescent="0.3">
      <c r="A23" s="1" t="s">
        <v>21</v>
      </c>
      <c r="B23" s="3">
        <v>44866</v>
      </c>
    </row>
    <row r="24" spans="1:2" ht="16.95" customHeight="1" x14ac:dyDescent="0.3">
      <c r="A24" s="1" t="s">
        <v>14</v>
      </c>
      <c r="B24" s="3">
        <v>44866</v>
      </c>
    </row>
    <row r="26" spans="1:2" ht="16.95" customHeight="1" x14ac:dyDescent="0.3">
      <c r="A26" s="142" t="s">
        <v>9</v>
      </c>
      <c r="B26" s="143"/>
    </row>
    <row r="27" spans="1:2" ht="16.95" customHeight="1" x14ac:dyDescent="0.3">
      <c r="A27" s="1" t="s">
        <v>34</v>
      </c>
      <c r="B27" s="3">
        <v>44873</v>
      </c>
    </row>
  </sheetData>
  <mergeCells count="6">
    <mergeCell ref="A26:B26"/>
    <mergeCell ref="A1:B1"/>
    <mergeCell ref="A7:B7"/>
    <mergeCell ref="A12:B12"/>
    <mergeCell ref="A15:B15"/>
    <mergeCell ref="A21:B21"/>
  </mergeCells>
  <phoneticPr fontId="35" type="noConversion"/>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Works to do</vt:lpstr>
      <vt:lpstr>Timeline</vt:lpstr>
      <vt:lpstr>Calendar</vt:lpstr>
      <vt:lpstr>Pivot</vt:lpstr>
      <vt:lpstr>Week Planner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jiunkim8@gmail.com</cp:lastModifiedBy>
  <dcterms:created xsi:type="dcterms:W3CDTF">2016-09-14T22:55:59Z</dcterms:created>
  <dcterms:modified xsi:type="dcterms:W3CDTF">2024-01-20T16:39:38Z</dcterms:modified>
</cp:coreProperties>
</file>